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snezana.kostic\Desktop\JN 82-2017 Doljevac - Lane\Racunska kontrola\"/>
    </mc:Choice>
  </mc:AlternateContent>
  <bookViews>
    <workbookView xWindow="0" yWindow="0" windowWidth="28800" windowHeight="11760" firstSheet="4" activeTab="7"/>
  </bookViews>
  <sheets>
    <sheet name="ARH" sheetId="1" r:id="rId1"/>
    <sheet name="VIK" sheetId="12" r:id="rId2"/>
    <sheet name="Elektro" sheetId="8" r:id="rId3"/>
    <sheet name="Telekom." sheetId="7" r:id="rId4"/>
    <sheet name="Dojava pozara" sheetId="6" r:id="rId5"/>
    <sheet name="Masinske" sheetId="5" r:id="rId6"/>
    <sheet name="Uredj. terena" sheetId="4" r:id="rId7"/>
    <sheet name="Zastita od pozara" sheetId="10" r:id="rId8"/>
    <sheet name="REKAPITUALACIJA" sheetId="11" r:id="rId9"/>
  </sheets>
  <definedNames>
    <definedName name="_xlnm.Print_Area" localSheetId="0">ARH!$A$1:$H$380</definedName>
    <definedName name="_xlnm.Print_Area" localSheetId="2">Elektro!$A$1:$L$140</definedName>
    <definedName name="_xlnm.Print_Area" localSheetId="5">Masinske!$A$1:$H$337</definedName>
    <definedName name="_xlnm.Print_Area" localSheetId="8">REKAPITUALACIJA!$A$1:$H$29</definedName>
    <definedName name="_xlnm.Print_Area" localSheetId="3">Telekom.!$A$1:$H$165</definedName>
  </definedNames>
  <calcPr calcId="152511"/>
</workbook>
</file>

<file path=xl/calcChain.xml><?xml version="1.0" encoding="utf-8"?>
<calcChain xmlns="http://schemas.openxmlformats.org/spreadsheetml/2006/main">
  <c r="H9" i="6" l="1"/>
  <c r="U17" i="10"/>
  <c r="V17" i="10" s="1"/>
  <c r="V15" i="10"/>
  <c r="U15" i="10"/>
  <c r="H14" i="10"/>
  <c r="H12" i="10"/>
  <c r="H10" i="10"/>
  <c r="Q8" i="10"/>
  <c r="R8" i="10" s="1"/>
  <c r="S8" i="10" s="1"/>
  <c r="T8" i="10" s="1"/>
  <c r="P8" i="10"/>
  <c r="O8" i="10"/>
  <c r="H8" i="10"/>
  <c r="H6" i="10"/>
  <c r="H17" i="10" l="1"/>
  <c r="H12" i="11" s="1"/>
  <c r="F77" i="4"/>
  <c r="F75" i="4"/>
  <c r="F73" i="4"/>
  <c r="F71" i="4"/>
  <c r="F69" i="4"/>
  <c r="F68" i="4"/>
  <c r="F67" i="4"/>
  <c r="F66" i="4"/>
  <c r="F65" i="4"/>
  <c r="F64" i="4"/>
  <c r="F61" i="4"/>
  <c r="F60" i="4"/>
  <c r="F57" i="4"/>
  <c r="F56" i="4"/>
  <c r="F53" i="4"/>
  <c r="F49" i="4"/>
  <c r="F47" i="4"/>
  <c r="F45" i="4"/>
  <c r="F43" i="4"/>
  <c r="F41" i="4"/>
  <c r="F39" i="4"/>
  <c r="F37" i="4"/>
  <c r="F35" i="4"/>
  <c r="F33" i="4"/>
  <c r="F31" i="4"/>
  <c r="F29" i="4"/>
  <c r="F27" i="4"/>
  <c r="F23" i="4"/>
  <c r="F21" i="4"/>
  <c r="F19" i="4"/>
  <c r="F17" i="4"/>
  <c r="F15" i="4"/>
  <c r="F13" i="4"/>
  <c r="F11" i="4"/>
  <c r="F7" i="4"/>
  <c r="F5" i="4"/>
  <c r="F8" i="4" s="1"/>
  <c r="F82" i="4" s="1"/>
  <c r="F78" i="4" l="1"/>
  <c r="F85" i="4" s="1"/>
  <c r="F50" i="4"/>
  <c r="F84" i="4" s="1"/>
  <c r="F24" i="4"/>
  <c r="F83" i="4" s="1"/>
  <c r="F86" i="4" l="1"/>
  <c r="H11" i="11" s="1"/>
  <c r="H318" i="5"/>
  <c r="H319" i="5" s="1"/>
  <c r="H330" i="5" s="1"/>
  <c r="H313" i="5"/>
  <c r="H311" i="5"/>
  <c r="H309" i="5"/>
  <c r="H307" i="5"/>
  <c r="H305" i="5"/>
  <c r="H303" i="5"/>
  <c r="H301" i="5"/>
  <c r="H299" i="5"/>
  <c r="H297" i="5"/>
  <c r="H293" i="5"/>
  <c r="H291" i="5"/>
  <c r="H289" i="5"/>
  <c r="H286" i="5"/>
  <c r="H284" i="5"/>
  <c r="H282" i="5"/>
  <c r="H277" i="5"/>
  <c r="H275" i="5"/>
  <c r="H273" i="5"/>
  <c r="H272" i="5"/>
  <c r="H271" i="5"/>
  <c r="H270" i="5"/>
  <c r="H267" i="5"/>
  <c r="H265" i="5"/>
  <c r="H263" i="5"/>
  <c r="H261" i="5"/>
  <c r="H252" i="5"/>
  <c r="H250" i="5"/>
  <c r="H248" i="5"/>
  <c r="H246" i="5"/>
  <c r="H244" i="5"/>
  <c r="H242" i="5"/>
  <c r="H240" i="5"/>
  <c r="H235" i="5"/>
  <c r="H233" i="5"/>
  <c r="H231" i="5"/>
  <c r="H229" i="5"/>
  <c r="H227" i="5"/>
  <c r="H225" i="5"/>
  <c r="H222" i="5"/>
  <c r="H220" i="5"/>
  <c r="H218" i="5"/>
  <c r="H216" i="5"/>
  <c r="H214" i="5"/>
  <c r="H212" i="5"/>
  <c r="H210" i="5"/>
  <c r="H208" i="5"/>
  <c r="H206" i="5"/>
  <c r="H204" i="5"/>
  <c r="H202" i="5"/>
  <c r="H192" i="5"/>
  <c r="H189" i="5"/>
  <c r="H187" i="5"/>
  <c r="H185" i="5"/>
  <c r="H183" i="5"/>
  <c r="H181" i="5"/>
  <c r="H179" i="5"/>
  <c r="H177" i="5"/>
  <c r="H174" i="5"/>
  <c r="H172" i="5"/>
  <c r="H170" i="5"/>
  <c r="H167" i="5"/>
  <c r="H164" i="5"/>
  <c r="H159" i="5"/>
  <c r="H157" i="5"/>
  <c r="H155" i="5"/>
  <c r="H154" i="5"/>
  <c r="H147" i="5"/>
  <c r="H146" i="5"/>
  <c r="H145" i="5"/>
  <c r="H142" i="5"/>
  <c r="H140" i="5"/>
  <c r="H135" i="5"/>
  <c r="H134" i="5"/>
  <c r="H133" i="5"/>
  <c r="H130" i="5"/>
  <c r="H128" i="5"/>
  <c r="H126" i="5"/>
  <c r="H124" i="5"/>
  <c r="H122" i="5"/>
  <c r="H120" i="5"/>
  <c r="H118" i="5"/>
  <c r="H117" i="5"/>
  <c r="H114" i="5"/>
  <c r="H112" i="5"/>
  <c r="H110" i="5"/>
  <c r="H108" i="5"/>
  <c r="H106" i="5"/>
  <c r="H104" i="5"/>
  <c r="H102" i="5"/>
  <c r="H101" i="5"/>
  <c r="H98" i="5"/>
  <c r="H97" i="5"/>
  <c r="H96" i="5"/>
  <c r="H93" i="5"/>
  <c r="H89" i="5"/>
  <c r="H86" i="5"/>
  <c r="H84" i="5"/>
  <c r="H81" i="5"/>
  <c r="H80" i="5"/>
  <c r="H79" i="5"/>
  <c r="H69" i="5"/>
  <c r="H68" i="5"/>
  <c r="H67" i="5"/>
  <c r="H66" i="5"/>
  <c r="H65" i="5"/>
  <c r="H64" i="5"/>
  <c r="H61" i="5"/>
  <c r="H59" i="5"/>
  <c r="H57" i="5"/>
  <c r="H55" i="5"/>
  <c r="H53" i="5"/>
  <c r="H52" i="5"/>
  <c r="H51" i="5"/>
  <c r="H50" i="5"/>
  <c r="H49" i="5"/>
  <c r="H48" i="5"/>
  <c r="H42" i="5"/>
  <c r="H40" i="5"/>
  <c r="H37" i="5"/>
  <c r="H34" i="5"/>
  <c r="H32" i="5"/>
  <c r="H31" i="5"/>
  <c r="H28" i="5"/>
  <c r="H27" i="5"/>
  <c r="H24" i="5"/>
  <c r="H22" i="5"/>
  <c r="H20" i="5"/>
  <c r="H18" i="5"/>
  <c r="H16" i="5"/>
  <c r="H14" i="5"/>
  <c r="H12" i="5"/>
  <c r="H11" i="5"/>
  <c r="H314" i="5" l="1"/>
  <c r="H329" i="5" s="1"/>
  <c r="H278" i="5"/>
  <c r="H328" i="5" s="1"/>
  <c r="H236" i="5"/>
  <c r="H256" i="5" s="1"/>
  <c r="H193" i="5"/>
  <c r="H197" i="5" s="1"/>
  <c r="H70" i="5"/>
  <c r="H74" i="5" s="1"/>
  <c r="H43" i="5"/>
  <c r="H73" i="5" s="1"/>
  <c r="H148" i="5"/>
  <c r="H325" i="5" s="1"/>
  <c r="H160" i="5"/>
  <c r="H196" i="5" s="1"/>
  <c r="H198" i="5" s="1"/>
  <c r="H326" i="5" s="1"/>
  <c r="H253" i="5"/>
  <c r="H257" i="5" s="1"/>
  <c r="H258" i="5" s="1"/>
  <c r="H327" i="5" s="1"/>
  <c r="H75" i="5" l="1"/>
  <c r="H324" i="5" s="1"/>
  <c r="H331" i="5" s="1"/>
  <c r="H10" i="11" s="1"/>
  <c r="H37" i="6"/>
  <c r="H35" i="6"/>
  <c r="H34" i="6"/>
  <c r="H31" i="6"/>
  <c r="H29" i="6"/>
  <c r="H27" i="6"/>
  <c r="H25" i="6"/>
  <c r="H23" i="6"/>
  <c r="H21" i="6"/>
  <c r="H19" i="6"/>
  <c r="H17" i="6"/>
  <c r="H15" i="6"/>
  <c r="H13" i="6"/>
  <c r="H11" i="6"/>
  <c r="H7" i="6"/>
  <c r="H39" i="6" l="1"/>
  <c r="H9" i="11" s="1"/>
  <c r="H142" i="7"/>
  <c r="H140" i="7"/>
  <c r="H137" i="7"/>
  <c r="H135" i="7"/>
  <c r="H133" i="7"/>
  <c r="H131" i="7"/>
  <c r="H129" i="7"/>
  <c r="H127" i="7"/>
  <c r="H121" i="7"/>
  <c r="H119" i="7"/>
  <c r="H117" i="7"/>
  <c r="H114" i="7"/>
  <c r="H112" i="7"/>
  <c r="H110" i="7"/>
  <c r="H108" i="7"/>
  <c r="H106" i="7"/>
  <c r="H104" i="7"/>
  <c r="H102" i="7"/>
  <c r="H100" i="7"/>
  <c r="H98" i="7"/>
  <c r="H96" i="7"/>
  <c r="H94" i="7"/>
  <c r="H92" i="7"/>
  <c r="H90" i="7"/>
  <c r="H88" i="7"/>
  <c r="H86" i="7"/>
  <c r="H84" i="7"/>
  <c r="H79" i="7"/>
  <c r="H77" i="7"/>
  <c r="H75" i="7"/>
  <c r="H73" i="7"/>
  <c r="H71" i="7"/>
  <c r="H69" i="7"/>
  <c r="H67" i="7"/>
  <c r="H65" i="7"/>
  <c r="H63" i="7"/>
  <c r="H61" i="7"/>
  <c r="H59" i="7"/>
  <c r="H57" i="7"/>
  <c r="H52" i="7"/>
  <c r="H50" i="7"/>
  <c r="H48" i="7"/>
  <c r="H46" i="7"/>
  <c r="H44" i="7"/>
  <c r="H42" i="7"/>
  <c r="H40" i="7"/>
  <c r="H38" i="7"/>
  <c r="H36" i="7"/>
  <c r="H30" i="7"/>
  <c r="H28" i="7"/>
  <c r="H26" i="7"/>
  <c r="H24" i="7"/>
  <c r="H22" i="7"/>
  <c r="H20" i="7"/>
  <c r="H18" i="7"/>
  <c r="H16" i="7"/>
  <c r="H14" i="7"/>
  <c r="H12" i="7"/>
  <c r="H10" i="7"/>
  <c r="H8" i="7"/>
  <c r="H144" i="7" l="1"/>
  <c r="H157" i="7" s="1"/>
  <c r="H123" i="7"/>
  <c r="H156" i="7" s="1"/>
  <c r="H54" i="7"/>
  <c r="H154" i="7" s="1"/>
  <c r="H32" i="7"/>
  <c r="H153" i="7" s="1"/>
  <c r="H81" i="7"/>
  <c r="H155" i="7" s="1"/>
  <c r="L112" i="8"/>
  <c r="L113" i="8" s="1"/>
  <c r="L128" i="8" s="1"/>
  <c r="L105" i="8"/>
  <c r="L106" i="8" s="1"/>
  <c r="L127" i="8" s="1"/>
  <c r="L98" i="8"/>
  <c r="L96" i="8"/>
  <c r="L89" i="8"/>
  <c r="L87" i="8"/>
  <c r="L85" i="8"/>
  <c r="L83" i="8"/>
  <c r="L81" i="8"/>
  <c r="L79" i="8"/>
  <c r="L77" i="8"/>
  <c r="L75" i="8"/>
  <c r="L73" i="8"/>
  <c r="L71" i="8"/>
  <c r="L69" i="8"/>
  <c r="L67" i="8"/>
  <c r="L65" i="8"/>
  <c r="L58" i="8"/>
  <c r="L56" i="8"/>
  <c r="L54" i="8"/>
  <c r="L52" i="8"/>
  <c r="L50" i="8"/>
  <c r="L48" i="8"/>
  <c r="L46" i="8"/>
  <c r="L44" i="8"/>
  <c r="L37" i="8"/>
  <c r="L35" i="8"/>
  <c r="L33" i="8"/>
  <c r="L31" i="8"/>
  <c r="L29" i="8"/>
  <c r="L27" i="8"/>
  <c r="L25" i="8"/>
  <c r="L23" i="8"/>
  <c r="L38" i="8" s="1"/>
  <c r="L123" i="8" s="1"/>
  <c r="L17" i="8"/>
  <c r="L15" i="8"/>
  <c r="L13" i="8"/>
  <c r="L11" i="8"/>
  <c r="L9" i="8"/>
  <c r="L7" i="8"/>
  <c r="H158" i="7" l="1"/>
  <c r="H8" i="11" s="1"/>
  <c r="L99" i="8"/>
  <c r="L126" i="8" s="1"/>
  <c r="L90" i="8"/>
  <c r="L125" i="8" s="1"/>
  <c r="L59" i="8"/>
  <c r="L124" i="8" s="1"/>
  <c r="L18" i="8"/>
  <c r="L122" i="8" s="1"/>
  <c r="L129" i="8" l="1"/>
  <c r="H7" i="11" s="1"/>
  <c r="H96" i="12"/>
  <c r="H95" i="12"/>
  <c r="H94" i="12"/>
  <c r="H93" i="12"/>
  <c r="H92" i="12"/>
  <c r="H90" i="12"/>
  <c r="H88" i="12"/>
  <c r="H86" i="12"/>
  <c r="H84" i="12"/>
  <c r="H82" i="12"/>
  <c r="H80" i="12"/>
  <c r="H78" i="12"/>
  <c r="H76" i="12"/>
  <c r="H74" i="12"/>
  <c r="H72" i="12"/>
  <c r="H70" i="12"/>
  <c r="H68" i="12"/>
  <c r="H66" i="12"/>
  <c r="H64" i="12"/>
  <c r="H58" i="12"/>
  <c r="H56" i="12"/>
  <c r="H50" i="12"/>
  <c r="H47" i="12"/>
  <c r="H45" i="12"/>
  <c r="H43" i="12"/>
  <c r="H41" i="12"/>
  <c r="H39" i="12"/>
  <c r="H37" i="12"/>
  <c r="H35" i="12"/>
  <c r="H33" i="12"/>
  <c r="H31" i="12"/>
  <c r="H29" i="12"/>
  <c r="H23" i="12"/>
  <c r="H21" i="12"/>
  <c r="H19" i="12"/>
  <c r="H17" i="12"/>
  <c r="H15" i="12"/>
  <c r="H13" i="12"/>
  <c r="H11" i="12"/>
  <c r="H10" i="12"/>
  <c r="H9" i="12"/>
  <c r="H98" i="12" l="1"/>
  <c r="H107" i="12" s="1"/>
  <c r="G59" i="12"/>
  <c r="H106" i="12" s="1"/>
  <c r="G51" i="12"/>
  <c r="H105" i="12" s="1"/>
  <c r="G24" i="12"/>
  <c r="H104" i="12" s="1"/>
  <c r="H108" i="12" l="1"/>
  <c r="H6" i="11" s="1"/>
  <c r="H193" i="1"/>
  <c r="H358" i="1" l="1"/>
  <c r="H355" i="1"/>
  <c r="H349" i="1"/>
  <c r="H346" i="1"/>
  <c r="H309" i="1"/>
  <c r="H253" i="1"/>
  <c r="H226" i="1"/>
  <c r="H224" i="1"/>
  <c r="H221" i="1"/>
  <c r="H217" i="1"/>
  <c r="H202" i="1"/>
  <c r="H196" i="1"/>
  <c r="H199" i="1"/>
  <c r="H186" i="1"/>
  <c r="G188" i="1" s="1"/>
  <c r="H368" i="1" s="1"/>
  <c r="H116" i="1"/>
  <c r="H114" i="1"/>
  <c r="H112" i="1"/>
  <c r="H99" i="1"/>
  <c r="H96" i="1"/>
  <c r="H94" i="1"/>
  <c r="H76" i="1"/>
  <c r="H52" i="1"/>
  <c r="H50" i="1"/>
  <c r="H46" i="1"/>
  <c r="H43" i="1"/>
  <c r="G360" i="1" l="1"/>
  <c r="H375" i="1" s="1"/>
  <c r="G227" i="1"/>
  <c r="H370" i="1" s="1"/>
  <c r="G118" i="1"/>
  <c r="H366" i="1" s="1"/>
  <c r="H151" i="1"/>
  <c r="H105" i="1"/>
  <c r="H103" i="1"/>
  <c r="H32" i="1"/>
  <c r="H235" i="1"/>
  <c r="H242" i="1"/>
  <c r="H249" i="1"/>
  <c r="H260" i="1"/>
  <c r="H264" i="1"/>
  <c r="H276" i="1"/>
  <c r="H283" i="1"/>
  <c r="H290" i="1"/>
  <c r="H299" i="1"/>
  <c r="H306" i="1"/>
  <c r="H324" i="1"/>
  <c r="H331" i="1"/>
  <c r="H90" i="1"/>
  <c r="H83" i="1"/>
  <c r="H38" i="1"/>
  <c r="H343" i="1"/>
  <c r="G350" i="1" s="1"/>
  <c r="H374" i="1" s="1"/>
  <c r="H28" i="1"/>
  <c r="H17" i="1"/>
  <c r="H174" i="1"/>
  <c r="H175" i="1"/>
  <c r="H176" i="1"/>
  <c r="H177" i="1"/>
  <c r="H178" i="1"/>
  <c r="H179" i="1"/>
  <c r="H180" i="1"/>
  <c r="H173" i="1"/>
  <c r="H170" i="1"/>
  <c r="H167" i="1"/>
  <c r="H160" i="1"/>
  <c r="H161" i="1"/>
  <c r="H162" i="1"/>
  <c r="H163" i="1"/>
  <c r="H164" i="1"/>
  <c r="H165" i="1"/>
  <c r="H166" i="1"/>
  <c r="H159" i="1"/>
  <c r="H149" i="1"/>
  <c r="H150" i="1"/>
  <c r="H152" i="1"/>
  <c r="H153" i="1"/>
  <c r="H154" i="1"/>
  <c r="H155" i="1"/>
  <c r="H156" i="1"/>
  <c r="H148" i="1"/>
  <c r="H142" i="1"/>
  <c r="H143" i="1"/>
  <c r="H145" i="1"/>
  <c r="H141" i="1"/>
  <c r="H210" i="1"/>
  <c r="H209" i="1"/>
  <c r="H208" i="1"/>
  <c r="H205" i="1"/>
  <c r="H138" i="1"/>
  <c r="H135" i="1"/>
  <c r="H134" i="1"/>
  <c r="H133" i="1"/>
  <c r="H132" i="1"/>
  <c r="H131" i="1"/>
  <c r="H130" i="1"/>
  <c r="H129" i="1"/>
  <c r="H128" i="1"/>
  <c r="H125" i="1"/>
  <c r="H124" i="1"/>
  <c r="H123" i="1"/>
  <c r="G212" i="1" l="1"/>
  <c r="H369" i="1" s="1"/>
  <c r="G19" i="1"/>
  <c r="H364" i="1" s="1"/>
  <c r="G333" i="1"/>
  <c r="H373" i="1" s="1"/>
  <c r="G310" i="1"/>
  <c r="G266" i="1"/>
  <c r="G106" i="1"/>
  <c r="G182" i="1"/>
  <c r="H367" i="1" l="1"/>
  <c r="H365" i="1"/>
  <c r="H371" i="1"/>
  <c r="H372" i="1"/>
  <c r="H376" i="1" l="1"/>
  <c r="H5" i="11" s="1"/>
  <c r="H13" i="11" s="1"/>
  <c r="H14" i="11" l="1"/>
  <c r="H15" i="11" s="1"/>
</calcChain>
</file>

<file path=xl/sharedStrings.xml><?xml version="1.0" encoding="utf-8"?>
<sst xmlns="http://schemas.openxmlformats.org/spreadsheetml/2006/main" count="2198" uniqueCount="860">
  <si>
    <t>UKUPNO:</t>
  </si>
  <si>
    <t>POZ</t>
  </si>
  <si>
    <t>OPIS</t>
  </si>
  <si>
    <t>J.M.</t>
  </si>
  <si>
    <t>KOLIČINA</t>
  </si>
  <si>
    <t>JED.CENA</t>
  </si>
  <si>
    <t>UKUPNO</t>
  </si>
  <si>
    <t>x</t>
  </si>
  <si>
    <t>=</t>
  </si>
  <si>
    <t>kom</t>
  </si>
  <si>
    <t>RAZNI ZIDARSKI RADOVI</t>
  </si>
  <si>
    <t>ZIDARSKI RADOVI</t>
  </si>
  <si>
    <t>III</t>
  </si>
  <si>
    <t>TOTAL III</t>
  </si>
  <si>
    <t>IV</t>
  </si>
  <si>
    <t>BETONSKI I ARM. BET. RADOVI</t>
  </si>
  <si>
    <t>TOTAL IV</t>
  </si>
  <si>
    <t>V</t>
  </si>
  <si>
    <t>STOLARSKI RADOVI I ALUMINARIJA</t>
  </si>
  <si>
    <t>VII</t>
  </si>
  <si>
    <t>BRAVARSKI RADOVI</t>
  </si>
  <si>
    <t>PODOPOLAGAČKI RADOVI</t>
  </si>
  <si>
    <t>X</t>
  </si>
  <si>
    <t>KERAMIČARSKI RADOVI</t>
  </si>
  <si>
    <t>TOTAL X</t>
  </si>
  <si>
    <t>XI</t>
  </si>
  <si>
    <t>TOTAL XI</t>
  </si>
  <si>
    <t>XII</t>
  </si>
  <si>
    <t>TOTAL VII</t>
  </si>
  <si>
    <t>m´</t>
  </si>
  <si>
    <t xml:space="preserve">PREDMER I PREDRAČUN </t>
  </si>
  <si>
    <t>m²</t>
  </si>
  <si>
    <t>LIMARSKI RADOVI</t>
  </si>
  <si>
    <t>XIV</t>
  </si>
  <si>
    <t>XIII</t>
  </si>
  <si>
    <t>TOTAL XII</t>
  </si>
  <si>
    <t>XV</t>
  </si>
  <si>
    <t>TOTAL V</t>
  </si>
  <si>
    <t>FASADERSKI RADOVI</t>
  </si>
  <si>
    <t xml:space="preserve"> m²</t>
  </si>
  <si>
    <t xml:space="preserve"> FASADERSKI RADOVI</t>
  </si>
  <si>
    <t>ukupno</t>
  </si>
  <si>
    <r>
      <t>m</t>
    </r>
    <r>
      <rPr>
        <sz val="10"/>
        <rFont val="Arial Narrow"/>
        <family val="2"/>
      </rPr>
      <t>²</t>
    </r>
  </si>
  <si>
    <t>prizemlje</t>
  </si>
  <si>
    <t>I sprat</t>
  </si>
  <si>
    <t>XVI</t>
  </si>
  <si>
    <t>TOTAL XIII</t>
  </si>
  <si>
    <t>TOTAL XIV</t>
  </si>
  <si>
    <t>TOTAL XV</t>
  </si>
  <si>
    <r>
      <t>m</t>
    </r>
    <r>
      <rPr>
        <sz val="10"/>
        <rFont val="Arial Narrow"/>
        <family val="2"/>
      </rPr>
      <t>´</t>
    </r>
  </si>
  <si>
    <r>
      <t>m</t>
    </r>
    <r>
      <rPr>
        <sz val="10"/>
        <rFont val="Arial Narrow"/>
        <family val="2"/>
      </rPr>
      <t>'</t>
    </r>
  </si>
  <si>
    <t>zidovi</t>
  </si>
  <si>
    <t>plafoni</t>
  </si>
  <si>
    <r>
      <t>Nanošenje ekološkog disperzivnog premaza. Nakon sušenja nanosi se ekološka samorazlivajuća, ravnajuća masa  u nanosu do 3 mm. Nakon sušenja ravnajuće mase izvršiti fino brušenje, čišćenje i usisavanje iste. Sav potreban materijal (nabavka i transport) obezbeđuje izvođač radova. Sav nastali otpad odneti na deponiju.
Obračun radova po m</t>
    </r>
    <r>
      <rPr>
        <vertAlign val="superscript"/>
        <sz val="10"/>
        <rFont val="Arial Narrow"/>
        <family val="2"/>
      </rPr>
      <t>2</t>
    </r>
    <r>
      <rPr>
        <sz val="10"/>
        <rFont val="Arial Narrow"/>
        <family val="2"/>
      </rPr>
      <t xml:space="preserve"> izravnate površine.</t>
    </r>
  </si>
  <si>
    <t>ukupno:</t>
  </si>
  <si>
    <t>PARTERNO UREĐENJE</t>
  </si>
  <si>
    <t>TOTAL XVI</t>
  </si>
  <si>
    <t>d=20cm</t>
  </si>
  <si>
    <r>
      <t xml:space="preserve">VD4 </t>
    </r>
    <r>
      <rPr>
        <sz val="10"/>
        <rFont val="Arial Narrow"/>
        <family val="2"/>
      </rPr>
      <t>- 81/290 (2.35m²)</t>
    </r>
  </si>
  <si>
    <r>
      <t xml:space="preserve">VD13 </t>
    </r>
    <r>
      <rPr>
        <sz val="10"/>
        <rFont val="Arial Narrow"/>
        <family val="2"/>
      </rPr>
      <t>- 91/290 (2.64m²)</t>
    </r>
  </si>
  <si>
    <r>
      <t xml:space="preserve">VD14 </t>
    </r>
    <r>
      <rPr>
        <sz val="10"/>
        <rFont val="Arial Narrow"/>
        <family val="2"/>
      </rPr>
      <t>- 101/290 (2.92m²)</t>
    </r>
  </si>
  <si>
    <r>
      <t xml:space="preserve">NA1 </t>
    </r>
    <r>
      <rPr>
        <sz val="10"/>
        <rFont val="Arial Narrow"/>
        <family val="2"/>
      </rPr>
      <t>- 290/140 (130)  (4.06m²)</t>
    </r>
  </si>
  <si>
    <r>
      <t xml:space="preserve">Nabavka, transport i ugradnja unutrašnjeg nadsvetla od aluminijumske plastificirane konstrukcije (boja po izboru projektanta) bez termičkog prekida.  Ispuna fiksnog nadsvetla je od “pampleks” stakla (d=9mm 3+3+3).Pozicija snabdevena: obimnim aluminijumskim  lasnama (sa obe strane), podnom prelaznom aluminijum "T" lajsnom i metalnom tablicom sa natpisom namene prostorije. Ugradnju vršiti direktnim fiksiranjem, šrafljenjem kroz poziciju u obimne klasične i gips-kartonske zidove (podkonstrukciju).
Obračun po komadu, po opisu u svemu prema šemi, propisu i standardu za ovakvu vrstu radova.
</t>
    </r>
    <r>
      <rPr>
        <i/>
        <u/>
        <sz val="10"/>
        <rFont val="Arial Narrow"/>
        <family val="2"/>
      </rPr>
      <t>NAPOMENA</t>
    </r>
    <r>
      <rPr>
        <sz val="10"/>
        <rFont val="Arial Narrow"/>
        <family val="2"/>
      </rPr>
      <t xml:space="preserve">: poziciju izraditi u svemu prema šemi stolarije. </t>
    </r>
  </si>
  <si>
    <r>
      <t xml:space="preserve">NA2 </t>
    </r>
    <r>
      <rPr>
        <sz val="10"/>
        <rFont val="Arial Narrow"/>
        <family val="2"/>
      </rPr>
      <t>- 395/140 (5.53m²)</t>
    </r>
  </si>
  <si>
    <r>
      <t xml:space="preserve">NA3 </t>
    </r>
    <r>
      <rPr>
        <sz val="10"/>
        <rFont val="Arial Narrow"/>
        <family val="2"/>
      </rPr>
      <t>- 370/140 (5.18m²)</t>
    </r>
  </si>
  <si>
    <r>
      <t xml:space="preserve">NA4 </t>
    </r>
    <r>
      <rPr>
        <sz val="10"/>
        <rFont val="Arial Narrow"/>
        <family val="2"/>
      </rPr>
      <t>- 357/140 (4.99m²)</t>
    </r>
  </si>
  <si>
    <r>
      <t xml:space="preserve">NA5 </t>
    </r>
    <r>
      <rPr>
        <sz val="10"/>
        <rFont val="Arial Narrow"/>
        <family val="2"/>
      </rPr>
      <t>- 395/140 (5.53m²)</t>
    </r>
  </si>
  <si>
    <r>
      <t xml:space="preserve">NA6 </t>
    </r>
    <r>
      <rPr>
        <sz val="10"/>
        <rFont val="Arial Narrow"/>
        <family val="2"/>
      </rPr>
      <t>- 300/140 (4.20m²)</t>
    </r>
  </si>
  <si>
    <r>
      <t xml:space="preserve">NA7 </t>
    </r>
    <r>
      <rPr>
        <sz val="10"/>
        <rFont val="Arial Narrow"/>
        <family val="2"/>
      </rPr>
      <t>- 230/140 (3.22m²)</t>
    </r>
  </si>
  <si>
    <r>
      <t xml:space="preserve">NA8 </t>
    </r>
    <r>
      <rPr>
        <sz val="10"/>
        <rFont val="Arial Narrow"/>
        <family val="2"/>
      </rPr>
      <t>- 145/135 (1.95m²)</t>
    </r>
  </si>
  <si>
    <t>10.10+5.60+27.30+25.30+35.00+35.00+33.10+33.10+36.55+44.56+31.18+31.18+30.71+29.70+12.30+10.10+5.60+12.30+8.06+10.10+12.84+13.18+8.55+16.54+16.54+19.03+15.89</t>
  </si>
  <si>
    <t>83.38+134.44+52.48+0.10*(57.69+50.91+32.15)</t>
  </si>
  <si>
    <t>30.49+84.73+9.61+0.10*(25.75+55.67+13.09)</t>
  </si>
  <si>
    <t>podne</t>
  </si>
  <si>
    <t>zidne</t>
  </si>
  <si>
    <t>84.96</t>
  </si>
  <si>
    <t>83.26*2.25</t>
  </si>
  <si>
    <t>7.56+10.63+9.85+14.74+7.56+10.63+0.10*(11.07+13.43+12.89+16.43+11.07+13.43)</t>
  </si>
  <si>
    <t>14.10*3+0.10*21.45*3</t>
  </si>
  <si>
    <t>(12*1.55+3*1.50+10*1.65)*3</t>
  </si>
  <si>
    <t>rukohvati na unutrašnjem stepeništu (po zidu)</t>
  </si>
  <si>
    <t>4.96+12.90+5.74+11.30+5.0+5.50+1.30+1.20+0.60+1.58+1.28+20.90+3.0+12.51+2.35+2.33+0.83+4.20+4.50+3.50+3.95</t>
  </si>
  <si>
    <t>8.21+8.11+8.21+8.27+4.83+6.31+7.50</t>
  </si>
  <si>
    <t>ispred ulaznih vrata UV1 - dim 120/60</t>
  </si>
  <si>
    <t>ispred ulaznih vrata V1.9 - dim 120/60</t>
  </si>
  <si>
    <t>ispred ulaznih vrata UV3 - dim  120/60</t>
  </si>
  <si>
    <t>65.80+37.20</t>
  </si>
  <si>
    <t>tavan - TA1</t>
  </si>
  <si>
    <t>87.04+70.53+41.65+43.01+32.96+66.77+66.78+47.26+18.19+47.53+20.79</t>
  </si>
  <si>
    <t xml:space="preserve">Nabavka materijala i izrada spuštenog plafona od gipsanih  ploča na podkonstrukciji od upuštenih pocinkovanih limenih profila  okačenih za međuspratnu a.b. konstrukciju sa obodnom tipskom lajsnom ("T" i "L") za spoj sa zidom. Plafon izvesti u svemu prema uputstvu i detaljima proizvođača. 
Obračun po m² razvijene površine spuštenog plafona u svemu prema opisu i šemi iz projekta. </t>
  </si>
  <si>
    <t>30.49+84.73+21.69+12.41+3.87+17.87+12.41+8.17+9.61+21.69+12.50+3.87+12.05+12.50+6.21</t>
  </si>
  <si>
    <t>39.47+34.64+70.53+70.53+66.78+66.78+82.51+59.14+54.90+59.14+52.26</t>
  </si>
  <si>
    <t>7.56+6.19+8.12+3.13+9.85+18.85+16.85+7.56+6.19+8.12+3.13+6.51+4.28+5.85+6.01+10.24</t>
  </si>
  <si>
    <t>17.17+16.85+6.10+5.87+1.74+1.23+6.19+6.42+1.74+1.23</t>
  </si>
  <si>
    <t>8.69+5.66+1.87+8.69+86.94</t>
  </si>
  <si>
    <t>83.38+5.66+1.87+52.48+46.54+8.60+11.10+11.13+12.23+10.82</t>
  </si>
  <si>
    <t>d=5cm</t>
  </si>
  <si>
    <t>d=5cm- ab. atika</t>
  </si>
  <si>
    <t>30.49+84.73+17.17+16.85+87.04+70.53+41.65+43.01+32.96+66.77+66.78+21.69+6.10+5.87+1.74+1.23+47.26+18.19+12.41+3.87+17.87+12.41+8.17+9.61+21.69+6.19+6.42+1.74+1.23+47.53+20.79</t>
  </si>
  <si>
    <t>d=12cm</t>
  </si>
  <si>
    <t>prizemlje - pod na tlu</t>
  </si>
  <si>
    <t>83.38+7.56+3.51+5.66+5.66+1.87+8.69+6.19+8.12+3.13+134.44+9.85+18.85+16.85+39.47+34.64+70.53+70.53+66.78+66.78+52.48+7.56+3.51+5.66+82.51+5.66+1.87+8.69+6.19+8.12+3.13+46.54+8.60+6.51+4.28+59.14+11.10+5.85+59.14+11.13+5.85+54.90+12.23+6.01+52.26+10.82+10.24+86.94</t>
  </si>
  <si>
    <t>(188+39.50)*0.60</t>
  </si>
  <si>
    <t>FZ5- sokla bez PVC folije</t>
  </si>
  <si>
    <t>unutrašnje stepenište</t>
  </si>
  <si>
    <t>17.17+16.85+6.10+5.87+1.74+6.19+6.42+1.74+(17.49+17.19+11.85+11.85+11.85+5.34+12.01+12.01+5.34)*0.10</t>
  </si>
  <si>
    <t>62.87+51.87+6.72+5.64+12.33+14.84+5.7</t>
  </si>
  <si>
    <t>12.23+12.22+4.01+8.55+2.99</t>
  </si>
  <si>
    <t>(188+39.50)*0.60+62.87+51.87+12.36+12.33+12.33+14.84+83.38+7.56+3.51+5.66+5.66+1.87+8.69+6.19+8.12+3.13+134.44+9.85+18.85+16.85+39.47+34.64+70.53+70.53+66.78+66.78+52.48+7.56+3.51+5.66+82.51+5.66+1.87+8.69+6.19+8.12+3.13+46.54+8.60+6.51+4.28+59.14+11.10+5.85+59.14+11.13+5.85+54.90+12.23+6.01+52.26+10.82+10.24+86.94+22.43+23.40+11.63+13.10+17.91+16</t>
  </si>
  <si>
    <t>Lepljenje laminatne lajsne h=8cm u podnožju zida (ugao sa podom), radi dobijanja radijusa vinilne obloge. Pričvršćivanje lajsne raditi u svemu prepa propisima proizvođača, sučeljavanja gerovati. Sav materijal obezbeđuje izvođač radova. Sav nastali otpad odneti na deponiju. 
Obračun radova po m´.</t>
  </si>
  <si>
    <t>22.43+23.40+11.63+13.10+17.91+0.10*(21.94+22.39+19.52+15.39+20.66)</t>
  </si>
  <si>
    <t>(188+39.50)*0.60+2.10*(15.10+24.10+3.95+3.50)+8.10*4+7.00+2.75*8+4.85*0.60+3.98*0.50+1.67*2+7.5*0.30+2.34*0.5</t>
  </si>
  <si>
    <r>
      <t xml:space="preserve">Nabavka, transport i ugradnja portala "ojačana" aluminijumska konstrukcija vrata (bez termičkog prekida) plastificirana u boju po izboru projektanta. Montaža suvim postupkom na prethodno ugrađeni   "slepi štok". Staklena ispuna vrata :  od jednostrukog   "panpleks" stakla   3+3=6mm. Vrata snabdevena (uračunato u poziciju): alumin. pragom-profilom za pod, bravom "burence"(sa 5 ključa) gumenim odbojnikom polja otvaranja, stoperom (fiksiranje jednog krila), standardnim okovom šarkama (min. tri šarke). Vrata su evakuaciona, snabdevena "antipanik" bravom  (sa horizontal."antipanik" polugom za otvaranje u pravcu evakuacije), uređajem za automatsko zatvaranje i poliranim vertikalnim alu.cevastom rukovatom (sa spoljne strane).Po obimu (unutrašnja i spoljna strana) predvideti aluminijumsku lajsnu za vezu sa obimnim konstrukcijama i hermetizacioni strukturalni kit. Otvaranje po skici, nadsvetlo"ventus"sa spuštenom sajlom. Uračunati i panel ispod sp.plafona-PVC panel bez finalne obloge od al.lima.
Obračun po komadu, po opisu u svemu prema šemi, propisu i standardu za ovakvu vrstu radova.
</t>
    </r>
    <r>
      <rPr>
        <i/>
        <u/>
        <sz val="10"/>
        <rFont val="Arial Narrow"/>
        <family val="2"/>
      </rPr>
      <t>NAPOMENA:</t>
    </r>
    <r>
      <rPr>
        <i/>
        <sz val="10"/>
        <rFont val="Arial Narrow"/>
        <family val="2"/>
      </rPr>
      <t xml:space="preserve"> poziciju izraditi u svemu prema šemi stolarije. </t>
    </r>
  </si>
  <si>
    <r>
      <t xml:space="preserve">VA1 </t>
    </r>
    <r>
      <rPr>
        <sz val="10"/>
        <rFont val="Arial Narrow"/>
        <family val="2"/>
      </rPr>
      <t>- 111/211 (2.34m²)</t>
    </r>
  </si>
  <si>
    <r>
      <t xml:space="preserve">VA2 </t>
    </r>
    <r>
      <rPr>
        <sz val="10"/>
        <rFont val="Arial Narrow"/>
        <family val="2"/>
      </rPr>
      <t>- 91/210+81 (2.64m²)</t>
    </r>
  </si>
  <si>
    <r>
      <t xml:space="preserve">VA6 </t>
    </r>
    <r>
      <rPr>
        <sz val="10"/>
        <rFont val="Arial Narrow"/>
        <family val="2"/>
      </rPr>
      <t>- 145/350 (5.01m²)</t>
    </r>
  </si>
  <si>
    <r>
      <t xml:space="preserve">VA10 </t>
    </r>
    <r>
      <rPr>
        <sz val="10"/>
        <rFont val="Arial Narrow"/>
        <family val="2"/>
      </rPr>
      <t>- 260/380 (9.88m²)</t>
    </r>
  </si>
  <si>
    <r>
      <t xml:space="preserve">VA16 </t>
    </r>
    <r>
      <rPr>
        <sz val="10"/>
        <rFont val="Arial Narrow"/>
        <family val="2"/>
      </rPr>
      <t>- 288/380 (10.94m²)</t>
    </r>
  </si>
  <si>
    <r>
      <t xml:space="preserve">VA17 </t>
    </r>
    <r>
      <rPr>
        <sz val="10"/>
        <rFont val="Arial Narrow"/>
        <family val="2"/>
      </rPr>
      <t>- 391/380 (14.86m²)</t>
    </r>
  </si>
  <si>
    <r>
      <t xml:space="preserve">VA18 </t>
    </r>
    <r>
      <rPr>
        <sz val="10"/>
        <rFont val="Arial Narrow"/>
        <family val="2"/>
      </rPr>
      <t>- 237+245/395 (19.04m²)</t>
    </r>
  </si>
  <si>
    <r>
      <t xml:space="preserve">VA19 </t>
    </r>
    <r>
      <rPr>
        <sz val="10"/>
        <rFont val="Arial Narrow"/>
        <family val="2"/>
      </rPr>
      <t>- 220/380 (8.36m²)</t>
    </r>
  </si>
  <si>
    <r>
      <t xml:space="preserve">VS12 </t>
    </r>
    <r>
      <rPr>
        <sz val="10"/>
        <rFont val="Arial Narrow"/>
        <family val="2"/>
      </rPr>
      <t>- 815/350 (28.53m²)</t>
    </r>
  </si>
  <si>
    <r>
      <t xml:space="preserve">AK1 </t>
    </r>
    <r>
      <rPr>
        <sz val="10"/>
        <rFont val="Arial Narrow"/>
        <family val="2"/>
      </rPr>
      <t>- 130/225 (2.92m²)</t>
    </r>
  </si>
  <si>
    <r>
      <t xml:space="preserve">AK2 </t>
    </r>
    <r>
      <rPr>
        <sz val="10"/>
        <rFont val="Arial Narrow"/>
        <family val="2"/>
      </rPr>
      <t>- 236+90/225 (7.33m²)</t>
    </r>
  </si>
  <si>
    <r>
      <t xml:space="preserve">AK3 </t>
    </r>
    <r>
      <rPr>
        <sz val="10"/>
        <rFont val="Arial Narrow"/>
        <family val="2"/>
      </rPr>
      <t>- 120+90/225 (5.72m²)</t>
    </r>
  </si>
  <si>
    <r>
      <t xml:space="preserve">AK4 </t>
    </r>
    <r>
      <rPr>
        <sz val="10"/>
        <rFont val="Arial Narrow"/>
        <family val="2"/>
      </rPr>
      <t>- 4x128+4x90/225 (19.62m²)</t>
    </r>
  </si>
  <si>
    <r>
      <t xml:space="preserve">AK5 </t>
    </r>
    <r>
      <rPr>
        <sz val="10"/>
        <rFont val="Arial Narrow"/>
        <family val="2"/>
      </rPr>
      <t>- 85+128/225 + 50/100 (2.39m²)</t>
    </r>
  </si>
  <si>
    <r>
      <t xml:space="preserve">AK6 </t>
    </r>
    <r>
      <rPr>
        <sz val="10"/>
        <rFont val="Arial Narrow"/>
        <family val="2"/>
      </rPr>
      <t>- 110/145 (1.59m²)</t>
    </r>
  </si>
  <si>
    <r>
      <t xml:space="preserve">AK7 </t>
    </r>
    <r>
      <rPr>
        <sz val="10"/>
        <rFont val="Arial Narrow"/>
        <family val="2"/>
      </rPr>
      <t>- 153/225 (3.44m²)</t>
    </r>
  </si>
  <si>
    <r>
      <t xml:space="preserve">AK8 </t>
    </r>
    <r>
      <rPr>
        <sz val="10"/>
        <rFont val="Arial Narrow"/>
        <family val="2"/>
      </rPr>
      <t>- 5x83+4x128/225 (20.85m²)</t>
    </r>
  </si>
  <si>
    <r>
      <t xml:space="preserve">VD11 </t>
    </r>
    <r>
      <rPr>
        <sz val="10"/>
        <rFont val="Arial Narrow"/>
        <family val="2"/>
      </rPr>
      <t>- 145/215 (3.11m²)</t>
    </r>
  </si>
  <si>
    <t>83.38+7.56+3.51+5.66+10.63+5.66+1.87+8.69+6.19+8.12+3.13+134.44+9.85+14.74+18.85+39.47+34.64+70.53+66.78+66.78+52.48+7.56+3.51+5.66+10.63+82.51+5.66+1.87+8.69+6.19+8.12+3.13+46.54+8.60+6.51+4.28+59.14+11.10+5.85+59.14+11.13+5.85+54.90+2.23+6.01+52.26+10.82+10.24+86.94+22.43+23.40+11.63+13.10+17.91+51.87+62.87+51.87+12.00+14.8</t>
  </si>
  <si>
    <t>30.49+14.10+84.73+14.10+17.17+16.85+87.04+70.53+41.65+43.01+32.96+66.77+66.78+21.69+6.10+5.87+1.74+1.23+47.26+18.19+12.41+3.87+17.87+12.51+8.17+9.61+14.10+21.69+6.19+6.42+1.74+1.23+47.53+20.79+12.50+3.87+12.05+12.50+6.21</t>
  </si>
  <si>
    <t>ravan krov - KR2</t>
  </si>
  <si>
    <t>ukupono</t>
  </si>
  <si>
    <t>234.51+185.30-4.72*8+474.65-306.40+102.60*1.20+35.93+ 40.40</t>
  </si>
  <si>
    <t>19.81+1.62*3+10.00+12.31*0.70+20.41*1.70+12.10+5.90+12.14*1.10+10.10*1.66+3.41*1.2*2+2.80+8.00*8.60+63.00+33.60-9.72*2-9.00+24.20*0.60+8.10*8.90+69.30+10.01+20.56*3.10+ 16.17*2.73+109.10+33.12+24.80+6.14+10.50*4.13+12.59*2.10+5.83*11.95+102.80+31.90+19.60+29.62+13.50+10.20+38.20+17.60+10.70+23.30+23.20+72.60</t>
  </si>
  <si>
    <t>1277*0.07</t>
  </si>
  <si>
    <t>MOLERSKI RADOVI</t>
  </si>
  <si>
    <t>3.51+5.66+10.63+134.44+14.74+3.51+5.66</t>
  </si>
  <si>
    <t>3.66*(57.59+11.07+8.06+10.10+13.43+10.10+5.60+12.30+50.91+12.89+16.43+27.30+25.30+35.00*2+33.10*2+32.15+11.07+8.06+10.10+13.43+36.55+10.10+5.60+12.30+44.56+12.84+13.18+8.55+31.18+16.54+31.18+16.54+30.71+19.03+29.70+15.89)+1.41*(12.01+14.63+7.14+20.10+17.20+12.01+14.63+7.14+9.61+9.61+9.70+15.45+83.26)-0.10*3280.13</t>
  </si>
  <si>
    <t>3.66*(25.75+21.45+55.67+21.45+39.05+35.00+28.70+29.00+26.45+33.09+33.10+29.91+4.68+31.65+17.49+14.29+8.57+16.96+14.30+13.09+21.45+29.91+4.68+31.66+18.70+14.29+8.57+14.00+14.30)+1.41*(17.49+17.19+11.85+11.85+5.34+12.01+12.01+5.34)-0.10*2536.70</t>
  </si>
  <si>
    <t>1.60*(57.69+11.07+8.06+10.10+13.43+10.10+5.60+50.91+12.89+16.43+27.30+25.30+35.00+35.00+33.10+32.15+11.07+8.06+10.10+13.43+36.55+10.10+56.60+12.30+44.56+12.84+13.18+8.55+31.18+16.54+31.18+16.54+30.71+19.03+29.70+15.89</t>
  </si>
  <si>
    <t>1.60*(25.75+21.45+55.67+21.45+39.05+35.00+28.70+29.00+26.45+33.09+33.10+29.91+4.68+31.65+17.49+14.29+8.57+16.96+14.30+13.09+21.45+29.91+4.68+31.66+14.29+8.57+14.00+14.30+18.69)</t>
  </si>
  <si>
    <t>spoljašno stepenište + terase</t>
  </si>
  <si>
    <t>d=25cm</t>
  </si>
  <si>
    <t xml:space="preserve"> prizemlje</t>
  </si>
  <si>
    <t>2.25*(12.01+14.63+7.14+20.10+17.20+12.01+14.63+7.14+9.61+9.61+9.70+15.45) + 160*(2.72+1.14*4)</t>
  </si>
  <si>
    <t>2.25*(17.49+17.19+11.85+4.68+5.43+5.34+11.85+12.01+12.01+4.68)+1.60*1.10*5</t>
  </si>
  <si>
    <t>4.0*(6.90+2.80+2.0+1.85+1.45+2.77+1.95+3.95+2.5*2+2.95+7.10)+2.25*(6.15+2.45+0.62+1.90+3.65)+0.5*4.0*4</t>
  </si>
  <si>
    <t>0.31*3.96*5</t>
  </si>
  <si>
    <t xml:space="preserve"> I sprat</t>
  </si>
  <si>
    <t>65.70+223.70+445.60+1308.70</t>
  </si>
  <si>
    <r>
      <t xml:space="preserve">Nabavka, transport i ugradnja ulaznih vrata učionica sa plotom od  dvostrukog laminiranog drveta lakirana PU lakom po ton karti proizvođača. Između dva panela saćasta ispuna za povećani nivo zvukoizolacije (stepen prigušenja zvuka ~35db). Ram od aluminijum. plastificirane konstrukcije  (boja po izboru projektanta) bez termičkog prekida-povećane čvrstoće (dimenzija). Okov-ojačani, min. 3 šarke. Montaža suvim  postupkom,  šrafljenjem po obimu u čelični slepi dovratnik (čelični ram 3/2 cm), zavaren za čelične  ankere. Otvaranje prema skici - po pravilima za školsku evakuaciju. Stoper  za  fiksiranje  krila koje se ne otvara.  Obrada špaletne vrata, kao i za pripadajuće zidove. Veza sa zidovima aluminijumska lajsna po obimu (sa obe strane). Sa unutrašnje strane (učionice), "Antipanik" brava, sa horizontalnom polugom sa unutrašnje strane, spolja  patent-brava sa ključem i kvakom od poliranog metala. Vrata su snabdevena metalnom pločicom za označavanje namene. Predvideti gumene odbojnike za ogra-ničavanje polja otvaranja. 
Obračun po komadu, po opisu u svemu prema šemi, propisu i standardu za ovakvu vrstu radova.
</t>
    </r>
    <r>
      <rPr>
        <i/>
        <u/>
        <sz val="10"/>
        <rFont val="Arial Narrow"/>
        <family val="2"/>
      </rPr>
      <t>NAPOMENA</t>
    </r>
    <r>
      <rPr>
        <sz val="10"/>
        <rFont val="Arial Narrow"/>
        <family val="2"/>
      </rPr>
      <t xml:space="preserve">: poziciju izraditi u svemu prema šemi stolarije. </t>
    </r>
  </si>
  <si>
    <t>5.66+1.87+39.47+34.64+70.53+70.53+66.78+66.78+82.51+46.54+59.14+59.14+54.90+52.26+(10.10+5.60+27.30+25.30+35.00+35.00+33.10+33.10+36.55+44.56+31.18+31.18+30.71+29.70)*0.08+0.05*743.43</t>
  </si>
  <si>
    <t>87.04+70.53+41.65+43.01+32.96+66.77+66.78+21.69+47.26+18.19+21.69+47.53+20.79+(39.05+35.00+28.70+29.00+26.45+33.09+33.10+29.91+31.65+17.49+29.91+31.66+18.69)*0.08+0.05*616.60</t>
  </si>
  <si>
    <t>8.69+5.66+1.87+8.69+(12.30*2+10.10+5.60)*0.08+0.05*28.2</t>
  </si>
  <si>
    <t>3.51+5.66+8.60+6.51+4.28+11.10+11.13+12.23+10.82+(8.06+10.10+12.84+13.18+8.55+16.54+16.54+19.03+15.89)*0.08+0.05*83.61</t>
  </si>
  <si>
    <t>12.41+3.87+17.87+12.41+8.17+12.50+3.87+12.05+12.05+6.21+(14.29+8.57+16.96+14.30+11.74+14.29+8.57+14.00+14.30+10.65)*0.08+0.05*112.10</t>
  </si>
  <si>
    <t>5.66+1.87+39.47+34.64+70.53+70.53+66.78+66.78+82.51+46.54+59.14+59.14+54.90+52.26+8.69+5.66+1.87+8.69+3.51+5.66+8.60+6.51+4.28+11.10+11.13+12.23+10.82+0.03*809.51</t>
  </si>
  <si>
    <t>87.04+70.53+41.65+43.01+32.96+66.77+66.78+21.69+47.26+18.19+21.69+47.53+20.79+12.41+3.87+17.87+12.41+8.17+12.50+3.87+12.05+12.50+6.21+0.03*687.79</t>
  </si>
  <si>
    <t>39.05+35.00+28.70+29.00+26.45+33.09+33.10+29.91+31.65+17.49+14.29+8.57+16.96+14.30+31.66+18.69+14.29+8.57+14.00+14.30+0.03*569.41</t>
  </si>
  <si>
    <t>6.19+8.12+3.13+18.85+16.85+6.19+8.12+3.13+5.85+5.85+6.01+10.24+0.09*98.60</t>
  </si>
  <si>
    <t>17.17+16.85+6.10+5.87+1.23+1.74+1.74+6.19+6.42+1.23+8.17+6.21+0.03*79</t>
  </si>
  <si>
    <t>4.0*(5.50+1.10+5.50+1.10+5.0+5.0+4.90+1.91+4.0+4.50)+0.03*154.10</t>
  </si>
  <si>
    <t>3.96*(14.60+1.20+15.60+2.45+2.45+1.40+15.60+3.05+3.05+1.40+15.00+1.20)+0.03*305</t>
  </si>
  <si>
    <t>4.00*(1.10*7+1.25)+0.03*35.80</t>
  </si>
  <si>
    <t>3.96*0.9*4+0.03*14.30</t>
  </si>
  <si>
    <t>111.55*1.10+4.35*0.60+16.30*1.9+16.80*2.50+6.00+0.03*205</t>
  </si>
  <si>
    <t>1113.60+557.50+0.025*1671.10</t>
  </si>
  <si>
    <t>1.72+9.61*0.5+7.10+12.55*0.5+6.84+12.45*0.5+3.96+11.25*0.5+16.10+16.31*0.5+0.03*67</t>
  </si>
  <si>
    <t>Nabavka, transport i postavljanje  ploča termo i zvučne izolacije poda od stirodura (min 35kg/m³), sa PVC folijom iznad izolacije u prostorijama po projektu. 
Obračun po  m²  nabavljenih i ugrađenih ploča.</t>
  </si>
  <si>
    <t>I sprat-auditorijum</t>
  </si>
  <si>
    <t>82.00+13.40+14.76+15.83</t>
  </si>
  <si>
    <t>5.60*(1.00+0.90*2+1.20)+14.88*1.2+3.9*0.9+0.9*6.65+1.0*11.02+0.05*101</t>
  </si>
  <si>
    <r>
      <t xml:space="preserve">UV2 </t>
    </r>
    <r>
      <rPr>
        <sz val="10"/>
        <rFont val="Arial Narrow"/>
        <family val="2"/>
      </rPr>
      <t>- 287/395 (11.33m²)</t>
    </r>
  </si>
  <si>
    <t>91.40+79.20+114.40+869.70+80+59+5.2</t>
  </si>
  <si>
    <t>Izrada horizontalne hidroizolacije podova sanitarnih prostorija i ostalih prostorija po projektu, izolacijom (tipa Sika "Top Seal 107" sa obimnom hidroizolacionom trakom za zaptivanje ivica tipa "Tape Seal"  ili ekvivalentno). 
Obračun po  m² uradjene hidroizolacije u horizontalnoj projekciji, u svemu  prema opisu, detaljima projektanta i propisima za ovu vrstu radova.</t>
  </si>
  <si>
    <t>Bojenje zidne sokle hodnika, učionica i svih ostalih prostorija gde je predviđena projektom, perivom "masnom"  lateks bojom sa prethodnom pripremom površina (premazi impregnacije i podloge) zbog mehaničke otpornosti, čišćenja i dezinfekcije. Poziciju izvesti u svemu prema uputstvu proizvođača. Ton po naknadnom izboru projektanta.
Obračun po m² obojene površine po opisu.</t>
  </si>
  <si>
    <t>Nabavka transport i montaža unutrašnjih Rolo otirača od aluminijumskih profila i flahova sa ispunom od tkanine u crnoj boji tip "Stilmat" ili ekvivalentno. 
Obračun po komadu namontiranog otirača po opisu.</t>
  </si>
  <si>
    <t>Nabavka, transport i postavljanje kamene vune u alu-foliji d=10cm, oko ventilacionih kanala - vertikala i horizontala u kuhinji kao PPZ zaštita. Kanali se nalaze iznad spuštenog plafona. U cenu je uračunata i potrebna skela, kao i sav potrebni materijal za izvođenje ove vrste radova po detaljima i propisima proizvođača za ovu vrstu radova.  
Obračun po m² površine po opisu.</t>
  </si>
  <si>
    <t xml:space="preserve">oluk 20/20 </t>
  </si>
  <si>
    <t xml:space="preserve">oluk 10/10 </t>
  </si>
  <si>
    <t>9.0*3</t>
  </si>
  <si>
    <t xml:space="preserve"> 3*8.60+9.50+5.0*2+5.0</t>
  </si>
  <si>
    <r>
      <t xml:space="preserve">Nabavka, transport i ugradnja unutrašnjih vrata sa plotom od medijapana, lakirana PU lakom po ton karti proizvođača. Ram od aluminijumske plastificirane konstrukcije (boja po izboru projektanta) bez termičkog prekida-povećane čvrstoće (dimenzija). Pozicija snabdevena: Stan- dardnim okovom, šarkama, rukohvatom od poliranog metala, patent-bravom (5ključa), gumenim odbojnikom polja otvaranja, obimnim aluminijumskim lasnama (sa obe strane). U poziciju uračunatio:  nadsvetla  od “pampleks” stakla (d=6mm - 3+3), podna prelazna aluminijumska  "T" lajsna, metalna tablica sa natpisom namene prostorije i gumeni odbojnik polja otvaranja Ugradnju vršiti direktnim fiksiranjem - šrafljenjem kroz poziciju u obimne klasične i gips-kartonske zidove(podkonstrukciju).
Obračun po komadu, po opisu u svemu prema šemi, propisu i standardu za ovakvu vrstu radova.
</t>
    </r>
    <r>
      <rPr>
        <i/>
        <u/>
        <sz val="10"/>
        <rFont val="Arial Narrow"/>
        <family val="2"/>
      </rPr>
      <t>NAPOMENA</t>
    </r>
    <r>
      <rPr>
        <sz val="10"/>
        <rFont val="Arial Narrow"/>
        <family val="2"/>
      </rPr>
      <t xml:space="preserve">: poziciju izraditi u svemu prema šemi stolarije. </t>
    </r>
  </si>
  <si>
    <t>Izrada završnog sloja sokle fasade od mineralnog fasadnog maltera tipa "Kulir plast'' ili ekvivalentno, boje po naknadnom izboru projektanta, na pripremljenoj podlozi od armiranog produžnog maltera 1:2:6. Na omalterisanu, osušenu površinu se prvo nanosi podloga, a zatim završni  sloj mineralnog fasadnog maltera. 
Obračun po m² obrađene površine u svemu prema opisu i propisu za ovu vrstu radova.</t>
  </si>
  <si>
    <t>Nabavka materijala, gletovanje i bojenje zidova i plafona i špaletni oko prozora. Gletovanje površina vršiti odgovarajućom glet masom  u dva sloja sa svim predradnjama do postizanja potpune glatkoće. Bojenje vršiti akrilnim bojama u dva sloja u tonu po naknadnom izboru projektanta. Gotove površine moraju biti ujednačenog tona, bez tragova četke i valjka, bez ljuštenja i otpiranja boje. Cenom obuhvatiti i potrebnu radnu skelu. 
Obračun po m² obojene površine po opisu i propisu za ovu vrstu radova.</t>
  </si>
  <si>
    <t>REKAPITULACIJA II FAZA IZVODJENJA RADOVA</t>
  </si>
  <si>
    <t>KERAMICARSKI</t>
  </si>
  <si>
    <t>VIII</t>
  </si>
  <si>
    <t>TESARSKI RADOVI</t>
  </si>
  <si>
    <t>Postavljanje zaštite termoizolacije na tavanu objekta od vodootporne OSB ploča d=1.8cm (blažujke). Obračun po m2.</t>
  </si>
  <si>
    <t>TOTAL VIII</t>
  </si>
  <si>
    <t>m1</t>
  </si>
  <si>
    <r>
      <t xml:space="preserve">Nabavka, transport i ugradnja aluminijumska konstrukcija vrata plastificirana u boju po izboru projektanta. Montaža suvim postupkom u obimnu konstrukciju zidova. Ispuna vrata od jednostrukog  "pampleks"  stakla  3+3=6mm sa  "mlečnom"  neprovidnom staklarskom folijom. Vrata snabdevena (uračunato u poziciju): alumin.pragom-profilom za pod, bravom "burence" (sa 5 ključa), gumenim  odbojnikom polja otvaranja, standardnim okovom,  šarkama  (min. tri šarke), uređajem za automatsko zatvaranje, kvakom od poliranog cevastog savijenog aluminijuma.  Po obimu (unutrašnja/spoljna strana) aluminijumska lajsna za vezu sa obimnim konstrukcijama, metalna tablica sa oznakom namene i hermetizacioni strukturalni kit. Otvaranje po skici.
Obračun po komadu, po opisu u svemu prema šemi, propisu i standardu za ovakvu vrstu radova.
</t>
    </r>
    <r>
      <rPr>
        <i/>
        <u/>
        <sz val="10"/>
        <rFont val="Arial Narrow"/>
        <family val="2"/>
      </rPr>
      <t>NAPOMENA:</t>
    </r>
    <r>
      <rPr>
        <i/>
        <sz val="10"/>
        <rFont val="Arial Narrow"/>
        <family val="2"/>
      </rPr>
      <t xml:space="preserve"> poziciju izraditi u svemu prema šemi stolarije. </t>
    </r>
  </si>
  <si>
    <r>
      <t xml:space="preserve">Nabavka, transport i ugradnja pregrada od samonosivog kaljenog stakla d=12mm (po statičkoj tablici proizvođača stakla), "obešena" i ankerisana u obimnu AB. konstrukciju, sa vođicama, klizačima, cevastim rukohvatima, bravom, šarkama, nosačima, stoperima od "inox" čelika (po sistemu "Dorma" ili ekvivalentno). Za vrata obezbediti potrebna tačkasta"uporišta" u podu a za celu poziciju grafičku oznaku namene-imena predškolske ustanove od staklaske mlečne folije (20% površine). Dvokrilna vrata se otvaraju klasično, dok se ostali delovi (nakon aktiviranja stopera), sklapaju na suprotnu stranu pozicije u lamelama od 102cm. Za poziciju, zbog specifičnosti, pre ugradnje izraditi (obaveza isporučioca) i odobriti radioničku razradu.
Obračun po komadu, po opisu u svemu prema šemi, propisu i standardu za ovakvu vrstu radova.
</t>
    </r>
    <r>
      <rPr>
        <i/>
        <u/>
        <sz val="10"/>
        <rFont val="Arial Narrow"/>
        <family val="2"/>
      </rPr>
      <t>NAPOMENA:</t>
    </r>
    <r>
      <rPr>
        <i/>
        <sz val="10"/>
        <rFont val="Arial Narrow"/>
        <family val="2"/>
      </rPr>
      <t xml:space="preserve"> poziciju izraditi u svemu prema šemi stolarije. </t>
    </r>
  </si>
  <si>
    <t>Izrada i montaža ležećih olučnih horizontala, dim. 15/12cm, od čeličnog plastificiranog lima u boji krova, d=0.75mm. Oluke spajati pop nitnama u boji oluka, jednoredno sa maksimalnim razmakom 3cm i zalepiti silikonom tipa "Sikaflex 11FC" ili ekvivalentno. Držače oluka izraditi od plastificiranog flaha u boji oluka, 25x5mm i nitovati sa prednje strane oluka pop nitnama u istoj boji na razmaku do 80cm. 
U cenu uračunati sve potrebne radove, transport, potreban materijal i spojna sredstva za izvođenje opisane pozicije.    
Obračun po m' oluka po  opisu.</t>
  </si>
  <si>
    <r>
      <t xml:space="preserve">Postavljanje (popločavanje) pristupnih rampi </t>
    </r>
    <r>
      <rPr>
        <b/>
        <sz val="10"/>
        <rFont val="Arial Narrow"/>
        <family val="2"/>
      </rPr>
      <t>"orebrenim behaton"</t>
    </r>
    <r>
      <rPr>
        <sz val="10"/>
        <rFont val="Arial Narrow"/>
        <family val="2"/>
      </rPr>
      <t xml:space="preserve"> pločama,</t>
    </r>
    <r>
      <rPr>
        <sz val="10"/>
        <color rgb="FFFF0000"/>
        <rFont val="Arial Narrow"/>
        <family val="2"/>
      </rPr>
      <t xml:space="preserve"> </t>
    </r>
    <r>
      <rPr>
        <sz val="10"/>
        <rFont val="Arial Narrow"/>
        <family val="2"/>
      </rPr>
      <t>I klase, d=6cm, dim. 20x20cm u svemu prema propisima proizvođača. Boja pločica siva. 
Obračun po m² popločane površine po opisu.</t>
    </r>
  </si>
  <si>
    <t xml:space="preserve">Nabavka, transport i postavljanje ploča od reciklirane gume 60x60cm, d=30mm, zelena boja na terasama-tremovima u prizemlju na sintetičkom lepku u svemu prema propisimi i standardim proizvođača za ovu vrstu radova.  Boja po naknadnom odabiru projektanta. 
Obračun po m² opisane pozicije. </t>
  </si>
  <si>
    <t>Izrada i montaža limenih vodokotlića, na prelazu iz olučnih horizontala u vertikale, od plastificiranih čeličnih  limova u boji  izboru projektanta d=0.75mm, razvijene širine oko 100cm, sa svim potrebnim opšivkama. Boja RAL 7016.
U cenu uračunati sve potrebne radove, transport, potreban materijal i spojna sredstva za izvođenje opisane pozicije.  
Obračun od kom po opisu.</t>
  </si>
  <si>
    <t>ispred ulaznih vrata - dim 120/60</t>
  </si>
  <si>
    <r>
      <t xml:space="preserve">Nabavka, transport i ugradnja pano kabine sanitarnog čvora, od aluminijumske panelne konstrukcije </t>
    </r>
    <r>
      <rPr>
        <sz val="10"/>
        <rFont val="Arial Narrow"/>
        <family val="2"/>
        <charset val="238"/>
      </rPr>
      <t>(ALS45 ili ekvivalentno</t>
    </r>
    <r>
      <rPr>
        <sz val="10"/>
        <rFont val="Arial Narrow"/>
        <family val="2"/>
      </rPr>
      <t xml:space="preserve">),eloksirane u prirodnoj boji aluminijuma ispunom od : PVC panela (stirodur+2xPVC obloga) + obostrani aluminijumski lim, eloksiran u prirodnoj boji aluminijuma). Sve kabine su snabdevene podnim nivelatorima  visine, kvalitetnim “dihtung” gumicama po obimu panela i fiksatorima za zidove. Wc kabina ima  “nagibne”  šarke  (oslobađaju vrata u "odškrinutom" položaju kada je kabina slobodna), magnetno zatvaranje, zaključavanje-unutrašnjim točkićem - fiksatorom  i  “loptastim”  aluminijumskim obostranim rukohvatom. Predvideti grafičku oznaku namene na vratima i obaveznu distancu  od  poda za 15cm zbog održavanja.
Obračun po komadu, po opisu u svemu prema šemi, propisu i standardu za ovakvu vrstu radova.
</t>
    </r>
    <r>
      <rPr>
        <i/>
        <u/>
        <sz val="10"/>
        <rFont val="Arial Narrow"/>
        <family val="2"/>
      </rPr>
      <t>NAPOMENA:</t>
    </r>
    <r>
      <rPr>
        <i/>
        <sz val="10"/>
        <rFont val="Arial Narrow"/>
        <family val="2"/>
      </rPr>
      <t xml:space="preserve"> poziciju izraditi u svemu prema šemi stolarije. </t>
    </r>
  </si>
  <si>
    <r>
      <t xml:space="preserve">VA23 </t>
    </r>
    <r>
      <rPr>
        <sz val="10"/>
        <rFont val="Arial Narrow"/>
        <family val="2"/>
      </rPr>
      <t>- 570/350 (19.95m²)-kao predhodno-bez PVC panela ispod spuštenog pl.</t>
    </r>
  </si>
  <si>
    <r>
      <rPr>
        <b/>
        <sz val="10"/>
        <rFont val="Arial Narrow"/>
        <family val="2"/>
      </rPr>
      <t>PL3</t>
    </r>
    <r>
      <rPr>
        <sz val="10"/>
        <rFont val="Arial Narrow"/>
        <family val="2"/>
      </rPr>
      <t xml:space="preserve"> </t>
    </r>
    <r>
      <rPr>
        <i/>
        <sz val="10"/>
        <rFont val="Arial Narrow"/>
        <family val="2"/>
      </rPr>
      <t xml:space="preserve">- Spušteni kasetirani plafontip "Bioguard Plain" ili ekvivalentno (ISO 5); 600/600/15mm </t>
    </r>
  </si>
  <si>
    <t>Izrada armirano-betonskog kanala,  MB30, za mašinske instalacije. Dimenzije kanala svetlog otvora 40*40, debljine betonskih zidova i poda kanala d=15cm. U cenu uračunati i dvostranu mrežnu armaturu u podu i zidovima kanala Q188. U cenu uračunati i iskop kanala u tamponu od šljunka.Nakon postavljanja  predviđenih instalacija, nasuti peskom kanal, na koji ce se položiti stirodur d=10cm.  Višak materijala utovarit i ukloniti sa gradilišta. Obračun po m1.</t>
  </si>
  <si>
    <r>
      <t xml:space="preserve">UV4 </t>
    </r>
    <r>
      <rPr>
        <sz val="10"/>
        <rFont val="Arial Narrow"/>
        <family val="2"/>
      </rPr>
      <t>- 395/380 (15.01m²)</t>
    </r>
  </si>
  <si>
    <r>
      <t xml:space="preserve">Izrada pregradnog nenosivog dvostrukog gips-kartonskog zida sa metalnom podkonstrukcijom od CW i UW profila.
Ukupna debljina zida 100mm, obostrano dvostruko obložen vlagootpornim Knauf pločama tipa - "dijamant" ili ekvivalentno.
Ispuna od toplotne, zvučne i protivpožarne izolacije, kamene mineralne vune, tipa Knauf Insulation KR SKG ili ekvivalentno, ravnomerne gustine po celoj debljini ploče, debljine zavisno od razmaka između nasuprotnih ploča (širina profila).
Ovom pozicijom obuhvatiti nabavku, transport i ugradnju celokupnog materijala kao i bandažiranje spojeva i upotrebu lake skele. Obračun je po m² gotovog zida.
</t>
    </r>
    <r>
      <rPr>
        <i/>
        <u/>
        <sz val="9"/>
        <rFont val="Arial Narrow"/>
        <family val="2"/>
      </rPr>
      <t>NAPOMENA:</t>
    </r>
    <r>
      <rPr>
        <i/>
        <sz val="9"/>
        <rFont val="Arial Narrow"/>
        <family val="2"/>
      </rPr>
      <t xml:space="preserve">  otvori površine do 3m² se ne odbijaju i njihove špaletne se ne obračunavaju posebno. Kod otvora površine 3-5m² odbija se površina preko 3m² i njihove špaletne se ne obračunavaju posebno.</t>
    </r>
  </si>
  <si>
    <r>
      <rPr>
        <b/>
        <sz val="10"/>
        <rFont val="Arial Narrow"/>
        <family val="2"/>
      </rPr>
      <t>PL4</t>
    </r>
    <r>
      <rPr>
        <sz val="10"/>
        <rFont val="Arial Narrow"/>
        <family val="2"/>
      </rPr>
      <t xml:space="preserve"> </t>
    </r>
    <r>
      <rPr>
        <i/>
        <sz val="10"/>
        <rFont val="Arial Narrow"/>
        <family val="2"/>
      </rPr>
      <t xml:space="preserve">- Spušteni kasetirani metalni plafon tip "Bioguard Clip" ili ekvivalentno za prehrambenu namenu (ISO 5); 600/600/15mm </t>
    </r>
  </si>
  <si>
    <r>
      <rPr>
        <b/>
        <sz val="10"/>
        <rFont val="Arial Narrow"/>
        <family val="2"/>
      </rPr>
      <t>PL3</t>
    </r>
    <r>
      <rPr>
        <sz val="10"/>
        <rFont val="Arial Narrow"/>
        <family val="2"/>
      </rPr>
      <t xml:space="preserve"> </t>
    </r>
    <r>
      <rPr>
        <i/>
        <sz val="10"/>
        <rFont val="Arial Narrow"/>
        <family val="2"/>
      </rPr>
      <t xml:space="preserve">- Spušteni metalni kasetirani plafontip "Bioguard Plain" ili ekvivalentno (ISO 5); 600/600/15mm </t>
    </r>
  </si>
  <si>
    <r>
      <rPr>
        <b/>
        <sz val="10"/>
        <rFont val="Arial Narrow"/>
        <family val="2"/>
      </rPr>
      <t>PL2</t>
    </r>
    <r>
      <rPr>
        <sz val="10"/>
        <rFont val="Arial Narrow"/>
        <family val="2"/>
      </rPr>
      <t xml:space="preserve"> </t>
    </r>
    <r>
      <rPr>
        <i/>
        <sz val="10"/>
        <rFont val="Arial Narrow"/>
        <family val="2"/>
      </rPr>
      <t xml:space="preserve">- Spušteni mineralni kasetirani plafontip "Sahara"ili ekvivalentno ; 600/600/15; (6000/1200)mm </t>
    </r>
  </si>
  <si>
    <r>
      <rPr>
        <b/>
        <sz val="10"/>
        <rFont val="Arial Narrow"/>
        <family val="2"/>
      </rPr>
      <t>PL1</t>
    </r>
    <r>
      <rPr>
        <sz val="10"/>
        <rFont val="Arial Narrow"/>
        <family val="2"/>
      </rPr>
      <t xml:space="preserve"> </t>
    </r>
    <r>
      <rPr>
        <i/>
        <sz val="10"/>
        <rFont val="Arial Narrow"/>
        <family val="2"/>
      </rPr>
      <t>- Spušteni mineralni kasetirani denivelisani plafon, tip "Sierra" ili ekvivalentno, sa povišenim zvukoapsorpcionim karakteristikama (ISO 5); 600/600/15; (6000/1200)mm</t>
    </r>
  </si>
  <si>
    <r>
      <rPr>
        <b/>
        <sz val="10"/>
        <rFont val="Arial Narrow"/>
        <family val="2"/>
      </rPr>
      <t>PL1</t>
    </r>
    <r>
      <rPr>
        <sz val="10"/>
        <rFont val="Arial Narrow"/>
        <family val="2"/>
      </rPr>
      <t xml:space="preserve"> </t>
    </r>
    <r>
      <rPr>
        <i/>
        <sz val="10"/>
        <rFont val="Arial Narrow"/>
        <family val="2"/>
      </rPr>
      <t>- Spušteni mineralni kasetirani plafontip "Sierra"ili ekvivalentno sa povišenim zvukoapsorpcionim karakteristikama (ISO 5); 600/600/15; (6000/1200)mm</t>
    </r>
  </si>
  <si>
    <r>
      <rPr>
        <b/>
        <sz val="10"/>
        <rFont val="Arial Narrow"/>
        <family val="2"/>
      </rPr>
      <t>PL2</t>
    </r>
    <r>
      <rPr>
        <sz val="10"/>
        <rFont val="Arial Narrow"/>
        <family val="2"/>
      </rPr>
      <t xml:space="preserve"> </t>
    </r>
    <r>
      <rPr>
        <i/>
        <sz val="10"/>
        <rFont val="Arial Narrow"/>
        <family val="2"/>
      </rPr>
      <t xml:space="preserve">- Spušteni denivelisani kasetirani plafon tip "Sahara" ili ekvivalentno ; 600/600/15; (6000/1200)mm </t>
    </r>
  </si>
  <si>
    <t>Izrada cementnih estriha-košuljica ( lako armiranih) za nivelaciju podova kao osnove za završnu podnu oblogu. 
Obračun po m² uradjene košuljice po opisu zajedno sa potrebnom mrežom za lako armiranje Q 84.</t>
  </si>
  <si>
    <t xml:space="preserve">Malterisanje unutrašnjih zidova od blokova i betona kao i plafona produžnim malterom R=1:2:6 u dva sloja. Pre malterisanja površine očistiti i isprskati retkim cementnim mlekom. Prvi sloj naneti preko podloge i narezati radi boljeg prihvatanja drugog sloja. Perdašiti uz kvašenje i glačanje malim perdaškama. Omalterisane površine moraju biti ravne, bez preloma i talasa, a ivice oštre i prave. 
Obračun po m² omalterisane površine po opisu, zajedno sa horizontalnim i vertikalnim transportom materijala i potrebnom skelom.
</t>
  </si>
  <si>
    <t>Nabavka, transport i postavljanje podnih neklizajućih granitn. keramičkih pločica, I klase, domaće proizvodnje u sanitarnim prostorijama i ostalim prostorijama po projektu,  po sistemu fuga na fugu na sloju adekvatnog lepka za keramiku. Za debljinu fuga koristiti plastične krstiće, a fugovanje (debljina fuge d=3mm),vršiti fug masom u beloj boji. Dimenzije pločica 30x30cm,  Keramika bele boje (dezen kamena)
Obračun po m² izrađenih keramičkih pločica u svemu prema propisu za ovu vrstu radova.</t>
  </si>
  <si>
    <t>Nabavka, transport i postavljanje zidnih keramičkih pločica do visine od h=225cm, I klase, domaće proizvodnje u sanitarnim prostorijama, kod lavaboa u učionicama, po sistemu fuga na fugu na sloju adekvatnog lepka za keramiku. Za debljinu fuga koristiti plastične krstiće, a fugovanje vršiti fugmasom u beloj boji. Dimenzije pločica 30x30cm. Keramika bele boje (dezen kamena), debljina fuge d=3mm
Obračun po m² izrađenih keramičkih pločica u svemu prema propisu za ovu vrstu radova.</t>
  </si>
  <si>
    <t>Nabavka, transport i postavljanje podnih neglaziranih neklizajućih (reljefnih) granitnih keramičkih pločica I klase na stepeništu, domaće proizvodnje, boje i veličine po naknadnom izboru projektanta, po sistemu fuga na fuga na sloju lepka ili cem. maltera. Za debljinu fuga koristiti plastične krstiće, a fugovanje vršiti fug masom u beloj boji. Debljina fuga d=3mm, Keramika bele boje (dezen kamena)
Obračun po m² postavljenih pločica sa fugovanjem.</t>
  </si>
  <si>
    <r>
      <t xml:space="preserve"> Svi stavovi predmera i predračuna podrazumevaju izvođenje svake pozicije rada bezuslovno stručno, precizno i kvalitetno a u svemu prema: grafičkoj dokumentaciji, odobrenim crtežima, tehničkom opisu i opisima u ovom predračunu,  važećim tehničkim propisima,  opšte tehničkim uslovima za izvođenje građevinskih i građevinsko zanatskih radova, standardima i uputstvima nadzornog organa i projektanta, ukoliko u dotičnoj poziciji nije drugačije uslovljeno. Svi radovi moraju biti izvedeni prema projektu u skladu sa važećim normativima i pravilima struke.
</t>
    </r>
    <r>
      <rPr>
        <b/>
        <sz val="10"/>
        <rFont val="Arial Narrow"/>
        <family val="2"/>
      </rPr>
      <t>Prilikom davanja ponude ponuđači su u obavezi da izvrše uvid u projektno tehničku dokumentaciju.</t>
    </r>
    <r>
      <rPr>
        <sz val="10"/>
        <rFont val="Arial Narrow"/>
        <family val="2"/>
      </rPr>
      <t xml:space="preserve">
</t>
    </r>
  </si>
  <si>
    <t>a)</t>
  </si>
  <si>
    <t>b)</t>
  </si>
  <si>
    <t>c)</t>
  </si>
  <si>
    <r>
      <t xml:space="preserve">Izrada jednostrano dvostruko obloženog gips-kartonskog zida d=10cm, Knauf pločama tipa - standardne ploče (GKB) debljine 12,5mm ili ekvivalentno, sa metalnom podkonstrukcijom od CW i UW profila. Ispuna od toplotne, zvučne i protivpožarne izolacije, kamene mineralne vune, tipa Knauf Insulation KR SKG ili ekvivalentno, ravnomerne gustine po celoj debljini ploče, debljine zavisno od širina profila.
Ovom pozicijom obuhvatiti nabavku, transport i ugradnju celokupnog materijala kao i bandažiranje spojeva i upotrebu lake skele.Obračun je po m² gotovog zida.
</t>
    </r>
    <r>
      <rPr>
        <i/>
        <u/>
        <sz val="9"/>
        <rFont val="Arial Narrow"/>
        <family val="2"/>
      </rPr>
      <t>NAPOMENA:</t>
    </r>
    <r>
      <rPr>
        <i/>
        <sz val="9"/>
        <rFont val="Arial Narrow"/>
        <family val="2"/>
      </rPr>
      <t xml:space="preserve">  otvori površine do 3m² se ne odbijaju i njihove špaletne se ne obračunavaju posebno. Kod otvora površine 3-5m² odbija se površina preko 3m² i njihove špaletne se ne obračunavaju posebno.</t>
    </r>
  </si>
  <si>
    <r>
      <t xml:space="preserve">Izrada pregradnog nenosivog dvostrukog gips-kartonskog zida sa metalnom podkonstrukcijom od CW i UW profila.
Ukupna debljina zida 100mm, obostrano dvostruko obložen Knauf pločama tipa - standardne ploče (GKB) debljine 12,5mm ili ekvivalentno. Ispuna od toplotne, zvučne i protivpožarne izolacije, kamene mineralne vune, tipa Knauf Insulation KR SKG ili ekvivalentno, ravnomerne gustine po celoj debljini ploče, debljine zavisno od razmaka između nasuprotnih ploča (širina profila). Ovom pozicijom obuhvatiti nabavku, transport i ugradnju celokupnog materijala kao i bandažiranje spojeva i  upotrebu lake skele. Obračun je po m² gotovog zida.
</t>
    </r>
    <r>
      <rPr>
        <i/>
        <u/>
        <sz val="9"/>
        <rFont val="Arial Narrow"/>
        <family val="2"/>
      </rPr>
      <t>NAPOMENA:</t>
    </r>
    <r>
      <rPr>
        <i/>
        <sz val="9"/>
        <rFont val="Arial Narrow"/>
        <family val="2"/>
      </rPr>
      <t xml:space="preserve">  otvori površine do 3m² se ne odbijaju i njihove špaletne se ne obračunavaju posebno. Kod otvora površine 3-5m² odbija se površina preko 3m² i njihove špaletne se ne obračunavaju posebno.</t>
    </r>
  </si>
  <si>
    <t xml:space="preserve">NAPOMENA: 
U svakoj poziciji gde je to potrebno, a nije drugačije naglašeno, podrazumeva se nabavka, izrada, transport, isporuka i montaža materijala i opreme sa svim ostalim neophodnim radnjama koji su navedeni u predmeru radova i tehničkom izveštaju koji je sastavni deo konkursne dokumentacije, kako bi izrada pozicije bila kompletna.
U svakoj poziciji gde je naveden transport materijala podrazumeva se sledeće:
1. Lokalna samouprava obezbeđuje deponiju
U svakoj poziciji gde je naveden transport materijala podrazumeva se daljina transporta od gradilišta do deponije (deponija se nalazi na kat.parceli br. 3318 KO Čečina u površini od 55,36 ari). Cenom obuhvatiti kompletan utovar, transport istovar, potrebno planiranje i troškove deponije. 
Svi radovi moraju biti izvedeni od strane stručnih ovlašćenih lica, a u potpunosti prema  propisima i važećim standardima za ovu vrstu radova. Sav upotrebljeni materijal mora biti prvoklasnog kvaliteta.  
Ako je u nekoj od pozicija naveden naziv proizvođača opreme ili materijala podrazumeva se i oprema ili materijal drugog proizvođača, istih ili boljih karakteristika od predmerom navedenih.
Izvođač je dužan da radove izvrši u svemu prema priloženom tehničkom izveštaju, tehničkim uslovima, predmeru i crtežima, da pre početka radova dobro prouči dobijenu dokumentaciju i da na vreme upozori na eventualna odstupanja od postojećih propisa.
Izvođač se takođe ne oslobađa obaveze izvođenja pojedinih radova, koji su predviđeni predmerom, a eventualno nisu napomenuti u tehničkom opisu ili bilo kom drugom prilogu ovog projekta, a što je obavezan da uradi po važećim propisima za izvođenje radova za ovu vrstu objekta.
Ne obračunava se i ne plaća posebno obezbeđenje i organizacija gradilišta uključujući smeštaj i ishranu radnika, formiranje pokretne radionice, deponije, i ostalo. Saobraćajno obezbeđenje gradilišta signalizacijom u toku izvođenja radova je u obavezi investitora i ne uračunava se u cenu.
</t>
  </si>
  <si>
    <r>
      <t xml:space="preserve">UV8 </t>
    </r>
    <r>
      <rPr>
        <sz val="10"/>
        <rFont val="Arial Narrow"/>
        <family val="2"/>
      </rPr>
      <t xml:space="preserve">- 105/335 (3.51m²)Aluminijumska konstrukcija vrata (bez termičkog prekida) plastificirana u boju po izboru projektanta. Montaža suvim postup-
kom na prethodno ugrađeni  "slepi štok".   Staklena ispuna vrata:    od jednostrukog   "panpleks"   stakla   3+3=6mm. 
Vrata snabdevena (uračunato u poziciju): alumin.pragom-profilom za pod, bravom "burence" (sa 5 ključa),  gumenim odboj-
nikom polja otvaranja, standardnim okovom,  šarkama  (min. tri šarke), uređajem za automatsko zatvaranje i poliranim savi-
jenimalu.cevastom rukovatom (sa spoljne strane). Po obimu (unutrašnja i spoljna strana) predvideti aluminijumsku lajsnu za 
vezu sa obimnim konstrukcijama i hermetizacioni strukturalni kit. Otvaranje po skici, nadsvetlo "ventus"sa spuštenom sajlom. 
Uračunati  parapetni PVC panel od stirodura sa dvostranom PVCoblogom  i finalnom oblogom od alumin. lima iste boje kao 
i osnovni aluminijumski profil .
</t>
    </r>
  </si>
  <si>
    <r>
      <t xml:space="preserve">VA3 </t>
    </r>
    <r>
      <rPr>
        <sz val="10"/>
        <rFont val="Arial Narrow"/>
        <family val="2"/>
      </rPr>
      <t xml:space="preserve">- 81/210+81 (2.35m²)Aluminijumska konstrukcija vrata (bez termičkog prekida) plastificirana u boju po izboru projektanta. Montaža suvim postup-
kom u obimnu konstrukciju zidova. Ispuna vrata:  PVC panel od stirodura sa dvostranom PVCoblogom  i finalnom oblogom 
od alumin. lima iste boje kao i osnovni aluminijumski profil . Ispuna fiksnog nadsvetla odod jednostrukog "pampleks" stakla   
3+3=6mm. Vrata snabdevena (uračunato u poziciju): alumin.pragom-profilom za pod, bravom "burence" (sa 5 ključa), gume-
nim odbojnikom polja otvaranja, standardnim okovom,  šarkama  (min. tri šarke), uređajem za automatsko zatvaranje i poli-
ranim savijenim alu.-cevastom rukovatom. Po obimu (unutrašnja/spoljna strana) predvideti aluminijumsku lajsnu za vezu sa 
obimnim konstrukcijama metalna tablica sa oznakom namene i hermetizacioni strukturalni kit. Otvaranje po skici.
</t>
    </r>
  </si>
  <si>
    <t>Nabavka transport i montaža spoljašnjih Rolo otirača od aluminijumskih profila i flahova sa ispunom od profilisane gume i četke naizmenično u crnoj boji tip "Senior Alu-Stilmat", ili ekvivalentno). 
Obračun po komadu namontiranog otirača po opisu.</t>
  </si>
  <si>
    <t xml:space="preserve">Nabavka i transport materijala i polaganje homogene vinilne podne obloge, debljine 2mm, klase habanja P (po EN 600 i 660), sa PUR zaštitom, otpornost na vatru  Bfl S1 (po EN 13501-1), težine do 2800g/m², klase 34-43, otporan na klizanje R9, rolne dimenzije 2x23m,  da ne podržava razvoj buđi i gljivica, a na prethodno pripremljenu i izravnatu cementnu košuljicu (max. vlažnost 2%). Ukrajanje vinilne podne obloge na suvo, lepljenje na pod disperzivnim, ekološkim lepkom - sa varenjem spojeva elektrodom u boji izabrane podne obloge. Nakon varenja spoj dovesti u idealnu ravan sa podom. Sve podove izvesti sa zaobljenim prelazom i vertikalnim holkerima na mestu spoja sa zidom u visini od 8cm. Kvalitet i vrsta obloge u klasi proizvođača "TARKETT - Optima" ili ekvivalentno.
Sav nastali otpad odneti na gradsku deponiju.
Obračun po m² izvedene površine poda sa obračunatim holkerima (razvijena površina).
NAPOMENA: u tablicama  na grafičkim prilozima navedn kao "specijalni PVC vinil" koji ide u više boja. Boja po naknadnom odabiru projektanta. 
</t>
  </si>
  <si>
    <t xml:space="preserve">Nabavka i transport materijala i polaganje homogene vinilne podne obloge, debljine 2mm, klase habanja T (po EN 660), sa PUR zaštitom, otpornost na vatru  Bfl S1 (po EN 13501-1), težine 2950g/m², klase 34-43, otporan na klizanje R9, rolne dimenzije 2x23m,  da ne podržava razvoj buđi i gljivica, a na prethodno pripremljenu i izravnatu cementnu košuljicu (max. vlažnost 2%). Ukrajanje vinilne podne obloge na suvo, lepljenje na pod disperzivnim, ekološkim lepkom - sa varenjem spojeva elektrodom u boji izabrane podne obloge. Nakon varenja spoj dovesti u idealnu ravan sa podom. Sve podove izvesti sa zaobljenim prelazom i vertikalnim holkerima na mestu spoja sa zidom u visini od 8cm. Kvalitet i vrsta obloge u klasi proizvođača "TARKETT - iQ Granit" ili ekvivalentno.
Sav nastali otpad odneti na gradsku deponiju.
Obračun po m² izvedene površine poda sa obračunatim holkerima (razvijena površina).
NAPOMENA: u tablicama na grafičkim prilozima navedn kao "med PVC vinil". Boja po naknadnom odabiru projektanta. 
</t>
  </si>
  <si>
    <t xml:space="preserve">Nabavka i transport materijala i polaganje homogene vinilne podne obloge, debljine 2mm, klase habanja P (po EN 600 i 660), sa PUR zaštitom, otpornost na vatru  Bfl S1 (po EN 13501-1), težine do 2800g/m², klase 34-43, otporan na klizanje R9, rolne dimenzije 2x23m,  da ne podržava razvoj buđi i gljivica, a na prethodno pripremljenu i izravnatu cementnu košuljicu (max. vlažnost 2%). Ukrajanje vinilne podne obloge na suvo, lepljenje na pod disperzivnim, ekološkim lepkom - sa varenjem spojeva elektrodom u boji izabrane podne obloge. Nakon varenja spoj dovesti u idealnu ravan sa podom. Sve podove izvesti sa zaobljenim prelazom i vertikalnim holkerima na mestu spoja sa zidom u visini od 8cm. Kvalitet i vrsta obloge u klasi proizvođača "TARKETT - Optima" ili ekvivalentno.
Sav nastali otpad odneti na gradsku deponiju.
Obračun po m² izvedene površine poda sa obračunatim holkerima (razvijena površina).
NAPOMENA: u tablicama na grafičkim prilozima navedn kao "PVC vinil". Boja po naknadnom odabiru projektanta. 
</t>
  </si>
  <si>
    <r>
      <t>Izrada “Demit” fasade sa termoizolacionim slojem od kamene vune različite debljine tipa(kamena vuna</t>
    </r>
    <r>
      <rPr>
        <sz val="10"/>
        <rFont val="Arial Narrow"/>
        <family val="2"/>
        <charset val="238"/>
      </rPr>
      <t xml:space="preserve"> </t>
    </r>
    <r>
      <rPr>
        <sz val="10"/>
        <rFont val="Arial Narrow"/>
        <family val="2"/>
      </rPr>
      <t>λ</t>
    </r>
    <r>
      <rPr>
        <sz val="10"/>
        <rFont val="Arial Narrow"/>
        <family val="2"/>
        <charset val="238"/>
      </rPr>
      <t>=0,035 w/mK,</t>
    </r>
    <r>
      <rPr>
        <sz val="10"/>
        <rFont val="Arial Narrow"/>
        <family val="2"/>
      </rPr>
      <t xml:space="preserve"> kl.A1) i. Na zidove se postavljaju ploče kamene vune prethodno premazane na uglovima i sredini demit lepkom, a zatim se ploče učvršćuju na pet mesta PVC rozetnom sa umetkom. Na učvršćene ploče se zatim nanosi osnovni sloj mineralnog maltera koji  se armira PVC mrežicom i na kraju se nanosi završni fasadni sloj silikat-silikonskog  maltera. Boja fasade po naknadnom odabiru projektanta.  U cenu uračunati i fasonski elementi  (ugaonici sa mrežicama) na prelomima, okvirima prozora, kao i elementima okapnicima na erkerima. 
Obračun po m² urađene fasade po opisu sa vertikalnim i horizontalnim transportom i sa fasadnom skelom.
</t>
    </r>
    <r>
      <rPr>
        <i/>
        <u/>
        <sz val="9"/>
        <rFont val="Arial Narrow"/>
        <family val="2"/>
      </rPr>
      <t>NAPOMENA:</t>
    </r>
    <r>
      <rPr>
        <sz val="9"/>
        <rFont val="Arial Narrow"/>
        <family val="2"/>
      </rPr>
      <t xml:space="preserve"> </t>
    </r>
    <r>
      <rPr>
        <i/>
        <sz val="9"/>
        <rFont val="Arial Narrow"/>
        <family val="2"/>
      </rPr>
      <t>otvori površine do 3m² se ne odbijaju i njihove špaletne se ne obračunavaju posebno. Kod otvora površine 3-5m² odbija se površina preko 3m² i njihove špaletne se ne obračunavaju posebno.</t>
    </r>
  </si>
  <si>
    <r>
      <t xml:space="preserve">Izrada fasade od fiber-cemntnih fasadnih ploča d=6mm tipa “Trespa” ili sl. sa termoizolacionim slojem od kamene vune različite debljine 20-25cm, u svemu prema projektu,  (kamena vuna  λ=0,035 w/mK, kl.A1) ili sl. Na zidove se postavljaju ploče kamene vune prethodno premazane na uglovima i sredini demit lepkom, a zatim se ploče učvršćuju na pet mesta PVC rozetnom sa umetkom. U cenu uračunata i adekvatna podkonstrukcija. Poziciju izvesti u svemu prema detaljima i propisam proizvođača. Boja po naknadnom izboru projektanta. U cenu uračunato i postavljanje paropropusne-vodonepropusne folije., kao i svi potrebni elementi-podkonstrukcija spojna sredstva i sl.  za postvaljanje fasade. 
Obračun po m² urađene fasade po opisu sa vertikalnim i horizontalnim transportom i sa fasadnom skelom.
</t>
    </r>
    <r>
      <rPr>
        <i/>
        <u/>
        <sz val="9"/>
        <rFont val="Arial Narrow"/>
        <family val="2"/>
      </rPr>
      <t>NAPOMENA:</t>
    </r>
    <r>
      <rPr>
        <sz val="9"/>
        <rFont val="Arial Narrow"/>
        <family val="2"/>
      </rPr>
      <t xml:space="preserve"> </t>
    </r>
    <r>
      <rPr>
        <i/>
        <sz val="9"/>
        <rFont val="Arial Narrow"/>
        <family val="2"/>
      </rPr>
      <t>otvori površine do 3m² se ne odbijaju i njihove špaletne se ne obračunavaju posebno. Kod otvora površine 3-5m² odbija se površina preko 3m² i njihove špaletne se ne obračunavaju posebno.</t>
    </r>
  </si>
  <si>
    <t>potpis i pečat</t>
  </si>
  <si>
    <r>
      <t xml:space="preserve">Nabavka materijala, radionička priprema, transport i montaža ograda unutrašnjeg i spoljašnjeg stepeništa i terasa visine h=110cm, od čeličnih zavarenih cevi Ǿ30 i brušenih flahova 30x50 u svemu prema propisima za ovu vrstu radova. Međusobni razmak vertikalnih rastera ne treba biti veći od 14cm. Ograda unutrašnjeg stepeništa je sa drvenim profilisanim lakiranim rukohvatima, dok je ograda spoljašnjeg stepeništa od aluminijumskog rukohvata. Konstrukciju pre montaže očistiti do metalnog sjaja čeličnom četkom, zaštititi dva puta temeljnom bojom (minizirati), dva puta ,i  dva puta bojiti nitro-emajlom. . Za unutrašnja" glavna" stepeništa rukohvat od profilisanog poliranog drveta bojenog PU lakom-prema detalju.
Obračun po m´ urađene i montirane konstrukcije. 
</t>
    </r>
    <r>
      <rPr>
        <i/>
        <u/>
        <sz val="9.5"/>
        <rFont val="Arial Narrow"/>
        <family val="2"/>
      </rPr>
      <t xml:space="preserve">NAPOMENA: </t>
    </r>
    <r>
      <rPr>
        <i/>
        <sz val="9.5"/>
        <rFont val="Arial Narrow"/>
        <family val="2"/>
      </rPr>
      <t>detalji ograda se nalaze u projektu za izvodjenje.</t>
    </r>
    <r>
      <rPr>
        <sz val="10"/>
        <rFont val="Arial Narrow"/>
        <family val="2"/>
      </rPr>
      <t xml:space="preserve"> </t>
    </r>
  </si>
  <si>
    <r>
      <t>Izrada i montaža vertikalnih oluka, od čeličnog plastificiranog lima u boji fasade, d=0.75mm</t>
    </r>
    <r>
      <rPr>
        <sz val="10"/>
        <rFont val="Arial Narrow"/>
        <family val="2"/>
      </rPr>
      <t>. Oluke spajati pop nitnama u boji oluka, jednoredno sa maksimalnim razmakom 3cm i zalepiti silikonom  tipa "Sikaflex 11FC" ili ekvivalentno. Držače oluka izraditi od plastificiranog flaha u boji oluka, 25x5mm i nitovati sa prednje strane oluka pop nitnama u istoj boji na razmaku do 80cm. U cenu uračunati sve potrebne radove, transport, potreban materijal i spojna sredstva za izvođenje opisane pozicije.  
Obračun po m' oluka po  opisu.</t>
    </r>
  </si>
  <si>
    <t xml:space="preserve">d=4 cm 
</t>
  </si>
  <si>
    <t>Nabavka materijala, radionička priprema, transport i montaža   rukohvata od profilisanog poliranog drveta bojenog PU lakom-prema detalju, na metalnoj konstrukciji koja je ankerisana na zid. Rukohvat se nalazi na visini h=110cm od poda , a metalna konstrukcija je od čeličnih zavarenih cevi Ǿ30 sa ankerom za zid Ǿ30 na svakih 50cm</t>
  </si>
  <si>
    <t>d=7cm</t>
  </si>
  <si>
    <r>
      <t xml:space="preserve">Postavljanje (popločavanje) pristupnih tremova u objekat </t>
    </r>
    <r>
      <rPr>
        <b/>
        <sz val="10"/>
        <rFont val="Arial Narrow"/>
        <family val="2"/>
      </rPr>
      <t>"behaton"</t>
    </r>
    <r>
      <rPr>
        <sz val="10"/>
        <rFont val="Arial Narrow"/>
        <family val="2"/>
      </rPr>
      <t xml:space="preserve"> pločama sa završnim slojem od kvarcnog posipa,  I klase, d=6cm, dim. 20x20cm na sloju od peska d=2cm. Šemu popločavanja i boja po naknadnom odabiru projektanta. Nakon postavljanja ploča fuge ispuniti kvarcnim peskom. 
Obračun po m² popločane površine po opisu.</t>
    </r>
  </si>
  <si>
    <t>INSTALACIJE VODOVODA I KANALIZACIJE</t>
  </si>
  <si>
    <t>4</t>
  </si>
  <si>
    <t>5</t>
  </si>
  <si>
    <t>6</t>
  </si>
  <si>
    <t>7</t>
  </si>
  <si>
    <t>8</t>
  </si>
  <si>
    <t>REKAPITULACIJA</t>
  </si>
  <si>
    <t>uz Projekat za izvođenje(Arhitektura ) za rekonstrukciju i dogradnju školske ustanove "Lane" u Doljevcu u "Obrazovni kompleks" na K.P. br. 2060, k.o. Doljevac,  II faza izvodjenja radova</t>
  </si>
  <si>
    <r>
      <t xml:space="preserve">Nabavka materijala, radionička priprema, transport i montaža ograda prilaznih rampi visine h=110cm, od čeličnih zavarenih cevi </t>
    </r>
    <r>
      <rPr>
        <sz val="10"/>
        <rFont val="Arial"/>
        <family val="2"/>
        <charset val="238"/>
      </rPr>
      <t>Ǿ</t>
    </r>
    <r>
      <rPr>
        <sz val="10"/>
        <rFont val="Arial Narrow"/>
        <family val="2"/>
      </rPr>
      <t xml:space="preserve">30 i brušenih flahova 30x5  u svemu prema propisima za ovu vrstu radova. Međusobni razmak vertikalnih rastera ne treba biti veći od 14cm. Ograde pristupnih rampi osoba sa posebnim potrebama potrebno je da bude "dvovisinske" (90/45cm). rukohvati rapi su od aluminijumski. Konstrukciju pre montaže očistiti do metalnog sjaja čeličnom četkom, zaštititi dva puta temeljnom bojom (minizirati),i  dva puta bojiti nitro-emajlom. 
Obračun po m´ urađene i montirane konstrukcije. 
</t>
    </r>
    <r>
      <rPr>
        <i/>
        <u/>
        <sz val="9.5"/>
        <rFont val="Arial Narrow"/>
        <family val="2"/>
      </rPr>
      <t xml:space="preserve">NAPOMENA: </t>
    </r>
    <r>
      <rPr>
        <i/>
        <sz val="9.5"/>
        <rFont val="Arial Narrow"/>
        <family val="2"/>
      </rPr>
      <t>detalji ograda se nalaze u projektu za izvodjenje.</t>
    </r>
    <r>
      <rPr>
        <sz val="10"/>
        <rFont val="Arial Narrow"/>
        <family val="2"/>
      </rPr>
      <t xml:space="preserve"> </t>
    </r>
  </si>
  <si>
    <r>
      <t xml:space="preserve">VA7 </t>
    </r>
    <r>
      <rPr>
        <sz val="10"/>
        <rFont val="Arial Narrow"/>
        <family val="2"/>
      </rPr>
      <t xml:space="preserve">- 395/350 (13.82m²)    Portalska "ojačana" aluminijumska konstrukcija portala-vrata (bez termičkog prekida) plastificirana  po izboru projektanta. 
Montaža suvim postupkom na prethodno ugrađeni  "slepi štok".  Staklena ispuna vrata :  od jednostrukog  "pampleks" 
stakla   3+3=6mm. Vrata snabdevena (uračunato u poziciju): alumin. pragom-profilom za pod, bravom "burence"(sa 5 ključa)
gumenim odbojnikom polja otvaranja, stoperom (fiksiranje jednog krila), standardnim okovom šarkama (min. tri šarke). Vrata
sa obostranim cevastim savijenim alum. rukohvatom. Po obimu (unutrašnja i spoljna strana) predvideti aluminijum. lajsnu za 
vezu sa obimnim konstrukcijama i hermetizacioni strukturalni kit. Otvaranje po skici. Uračunati i mlečnu staklarsku foliju na 
donjem delu prratla i vratima (zbog delimične neprovidnosti) sa naznakom namene 5,5 m2(sa grafičkom naznakom namene)
</t>
    </r>
  </si>
  <si>
    <t xml:space="preserve">VI9 - 113/100 (1.13m²) Aluminijumska konstrukcija šaltera plastificirana  po izboru projektanta. Ispuna jednostruko "panfleks" staklo, polirani metalni 
rukohvat , dve šarke i fiksator krila u otvorenom položaju.  U poziciju uračunato: Sa unutrašnje strane prozorska profilisana klupa(d~3cm, ukupne širine 40 cm, prepust min.15cm od zida-za pult) od lameliranog drveta brušenog i lakiranog PU. providnim lakom.
</t>
  </si>
  <si>
    <r>
      <t xml:space="preserve">Nabavka, transport i ugradnja portalska "ojačana" aluminijumska konstrukcija vrata (bez termičkog prekida) plastificirana u boju po izboru projektanta. Montaža suvim postupkom na prethodno ugrađeni  "slepi štok". Staklena ispuna vrata: od jednostrukog "panpleks" stakla 3+3=6mm.  Vrata snabdevena (uračunato u poziciju):  alumin. pragom-profilom za pod, bravom  "burence"  (sa 5 ključa) gumenim odbojnikom polja otvaranja, stoperom (fiksiranje jednog krila), standardnim okovom šarkama (min. tri šarke). Vrata su evakuaciona, snabdevena "antipanik" bravom  (sa horizontal."antipanik" polugom za otvaranje u pravcu evakuacije), uređajem za automatsko zatvaranje i poliranim vertikalnim alu.cevastom rukovatom (sa spoljne strane).Po obimu (unutrašnja i spoljna strana) predvideti aluminijumsku lajsnu za vezu sa obimnim konstrukcijama i hermetizacioni strukturalni kit. Otvaranje po skici. Uračunati i panel ispod sp.plafona-PVC panel bez finalne obloge od al.lima.Obračun po komadu, po opisu u svemu prema šemi, propisu i standardu za ovakvu vrstu radova.
</t>
    </r>
    <r>
      <rPr>
        <i/>
        <u/>
        <sz val="10"/>
        <rFont val="Arial Narrow"/>
        <family val="2"/>
      </rPr>
      <t>NAPOMENA:</t>
    </r>
    <r>
      <rPr>
        <i/>
        <sz val="10"/>
        <rFont val="Arial Narrow"/>
        <family val="2"/>
      </rPr>
      <t xml:space="preserve"> poziciju izraditi u svemu prema šemi stolarije. </t>
    </r>
  </si>
  <si>
    <r>
      <t xml:space="preserve">UV7 </t>
    </r>
    <r>
      <rPr>
        <sz val="10"/>
        <rFont val="Arial Narrow"/>
        <family val="2"/>
      </rPr>
      <t xml:space="preserve">- 115/335 (3.85m²)Aluminijumska konstrukcija vrata (bez termičkog prekida) plastificirana u boju po izboru projektanta. Montaža suvim postupkom na prethodno ugrađeni  "slepi štok".  Staklena ispuna vrata:  od jednostrukog   "panpleks"   stakla   3+3=6mm. Vrata snabdevena (uračunato u poziciju): alumin.pragom-profilom za pod, bravom "burence" (sa 5 ključa),  gumenim odbojnikom polja otvaranja, standardnim okovom,  šarkama  (min. tri šarke), uređajem za automatsko zatvaranje i poliranim savijenimalu.cevastom rukovatom (sa spoljne strane). Po obimu (unutrašnja i spoljna strana) predvideti aluminijumsku lajsnu za vezu sa obimnim konstrukcijama i hermetizacioni strukturalni kit. Otvaranje po skici, nadsvetlo "ventus"sa spuštenom sajlom. Uračunati  parapetni PVC panel od stirodura sa dvostranom PVCoblogom  i finalnom oblogom od alumin. lima iste boje kao i osnovni aluminijumski profil .
</t>
    </r>
  </si>
  <si>
    <t>Završno čišćenje podova objekta sa pranjem i brisanjem prozora, vrata, keramike i sanitarija i pajanjem zidova od prašine po potrebi. Obračun po m² neto površine po opisu.</t>
  </si>
  <si>
    <r>
      <t xml:space="preserve">VA3* </t>
    </r>
    <r>
      <rPr>
        <sz val="10"/>
        <rFont val="Arial Narrow"/>
        <family val="2"/>
      </rPr>
      <t xml:space="preserve">- 81/210 (1.70m²)Aluminijumska konstrukcija vrata (bez termičkog prekida) plastificirana u boju po izboru projektanta. Montaža suvim postup-
kom u obimnu konstrukciju zidova. Ispuna vrata:  PVC panel od stirodura sa dvostranom PVCoblogom  i finalnom oblogom 
od alum. lima iste boje kao i osnovni aluminijumski profil . Vrata snabdevena (uračunato u poziciju):alumin.pragom-profilom 
za pod, bravom "burence" (sa 5 ključa), gumenim odbojnikom polja otvaranja, standardnim okovom, šarkama (min.tri šarke), 
uređajem za automatsko zatvaranje i poliranim savijenim alu.-cevastom rukovatom. Po obimu (unutrašnja/spoljna strana) 
predvideti aluminijumsku lajsnu za vezu sa obimnim konstrukcijama metalna tablica sa oznakom namene i hermetizacioni strukturalni kit. Otvaranje po skici.
</t>
    </r>
  </si>
  <si>
    <r>
      <t xml:space="preserve">VA5 </t>
    </r>
    <r>
      <rPr>
        <sz val="10"/>
        <rFont val="Arial Narrow"/>
        <family val="2"/>
      </rPr>
      <t xml:space="preserve">- 91/210+81 (2.65m²)    Aluminijumska konstrukcija vrata (bez termičkog prekida) plastificirana u boju po izboru projektanta. Montaža suvim postupkom u obimnu konstrukciju zidova. Ispuna vrata:  PVC panel od stirodura sa dvostranom PVCoblogom  i finalnom oblogom od alumin. lima iste boje kao i osnovni aluminijumski profil . Ispuna fiksnog nadsvetla odod jednostrukog "pampleks" stakla  3+3=6mm. Vrata snabdevena (uračunato u poziciju): alumin.pragom-profilom za pod, bravom "burence" (sa 5 ključa), gumenim odbojnikom polja otvaranja, standardnim okovom,  šarkama  (min. tri šarke), uređajem za automatsko zatvaranje i poliranom metalnom kvakom. Po obimu (unutrašnja/spoljna strana) aluminijumska lajsna za vezu sa obimnim kontrukcijama,metalna tablica sa oznakom namene i hermetizacioni strukturalni kit. Otvaranje po skici.
</t>
    </r>
  </si>
  <si>
    <r>
      <t xml:space="preserve">VA15 </t>
    </r>
    <r>
      <rPr>
        <sz val="10"/>
        <rFont val="Arial Narrow"/>
        <family val="2"/>
      </rPr>
      <t xml:space="preserve">- 71/211 (1.49m²)Aluminijumska konstrukcija vrata plastificirana u boju po izboru projektanta. Montaža suvim postupkom u obimnu konstrukciju zidova. Ispuna vrata od jednostrukog  "pampleks"  stakla  3+3=6mm sa  "mlečnom"  neprovidnom staklarskom folijom. Vrata snabdevena (uračunato u poziciju): alumin.pragom-profilom za pod, bravom "burence" (sa 5 ključa), gumenim  odbojnikom polja otvaranja, standardnim okovom,  šarkama  (min. tri šarke), uređajem za automatsko zatvaranje, kvakom od poliranog cevastog savijenog aluminijuma.  Po obimu (unutrašnja/spoljna strana) aluminijumska lajsna za vezu sa obimnim konstrukcijama, metalna tablica sa oznakom namene i hermetizacioni strukturalni kit. Otvaranje po skici.
</t>
    </r>
  </si>
  <si>
    <r>
      <t xml:space="preserve">VA20 </t>
    </r>
    <r>
      <rPr>
        <sz val="10"/>
        <rFont val="Arial Narrow"/>
        <family val="2"/>
      </rPr>
      <t xml:space="preserve">- 755/350 (26.42m²)-kao predhodno-bez PVC panela ispod spuštenog pl.        Portalska "ojačana" aluminijumska konstrukcija portala-vrata (bez termičkog prekida) plastificirana  po izboru projektanta. Montaža suvim postupkom na prethodno ugrađeni "slepi čelični štok" sa ankerima 3/2cm. Staklena ispuna vrata: jednostruo "pampleks" staklo  3+3=6mm. Vrata snabdevena (uračunato u poziciju): alum. pragom-profilom za pod, bravom (sa ključem) gumenim graničnikom polja otvaranja, kliznim okovom tipa "feal", "sigenia" ili sl. Vrata sa cevastim savijenim al.rukohvatom. Po obimu (unutrašnja i spoljna strana) predvideti alu.lajsnu za vezu sa obimnim konstrukcijama i hermetizacioni strukturalni kit. Otvaranje po skici. Uračunati i mlečnu staklarsku foliju na donjem delu prratla i vratima (zbog delimične neprovidnosti) sa naznakom namene 11 m2.
</t>
    </r>
  </si>
  <si>
    <r>
      <t xml:space="preserve">VA21 </t>
    </r>
    <r>
      <rPr>
        <sz val="10"/>
        <rFont val="Arial Narrow"/>
        <family val="2"/>
      </rPr>
      <t xml:space="preserve">- 117/380 (4.44m²)-kao predhodno-bez PVC panela ispod spuštenog pl.  Portalska "ojačana" aluminij. konstrukcija portala-vrata (bez termičkog prekida) plastificirana  po izboru projektanta. Montaža suvim postupkom na prethodno ugrađeni "slepi čelični štok" sa ankerima 3/2cm. Staklena ispuna vrata: jednostruo "pampleks" staklo  3+3=6mm.  Po obimu (unutrašnja i spoljna strana) predvideti alu.lajsnu za vezu sa obimnim konstrukcijama i hermetizacioni strukturalni kit. Otvaranje po skici. Uračunati i mlečnu staklarsku foliju na donjem delu prratla i vratima (zbog delimične neprovidnosti) sa naznakom namene 1,6 m2.
</t>
    </r>
  </si>
  <si>
    <r>
      <t xml:space="preserve">VA22 </t>
    </r>
    <r>
      <rPr>
        <sz val="10"/>
        <rFont val="Arial Narrow"/>
        <family val="2"/>
      </rPr>
      <t xml:space="preserve">- 390/380 (14.82m²)  Portalska "ojačana" aluminijumska konstrukcija portala-vrata (bez termičkog prekida) plastificirana  po izboru projektanta. Montaža suvim postupkom na prethodno ugrađeni "slepi čelični štok" sa ankerima 3/2cm. Staklena ispuna vrata: jednostruo "pampleks" staklo  3+3=6mm. Vrata snabdevena (uračunato u poziciju): alum. pragom-profilom za pod, bravom (sa ključem) gumenim graničnikom polja otvaranja, kliznim okovom tipa "feal", "sigenia" ili ekvivalentno. Vrata sa cevastim savijenim al.rukohvatom. Po obimu (unutrašnja i spoljna strana) predvideti alu.lajsnu za vezu sa obimnim konstrukcijama i hermetizacioni strukturalni kit. Otvaranje po skici. Uračunati i mlečnu staklarsku foliju na donjem delu prratla i vratima (zbog delimične neprovidnosti) sa naznakom namene 5,7 m2.
</t>
    </r>
  </si>
  <si>
    <t>Nabavka, transport i postavljanje  podnih neklizajućih granitnih keramičkih pločica, I klase domaće proizvodnje u hodnicima-holovima, veličine 40x40cm, u dve boje, po sistemu fuga na fuga na sloju lepka. Za debljinu fuga koristiti plastične krstiće, a fugovanje vršiti fug masom u beloj boji,debljina fuge d=3mm. Keramika bele i crne  boje (dezen kamena).Obračun po m² postavljenih pločica sa fugovanjem.</t>
  </si>
  <si>
    <r>
      <t xml:space="preserve">Nabavka, transport i postavljanje </t>
    </r>
    <r>
      <rPr>
        <i/>
        <u/>
        <sz val="10"/>
        <rFont val="Arial Narrow"/>
        <family val="2"/>
      </rPr>
      <t>kiselootpornih keramičkih pločica</t>
    </r>
    <r>
      <rPr>
        <i/>
        <sz val="10"/>
        <rFont val="Arial Narrow"/>
        <family val="2"/>
      </rPr>
      <t xml:space="preserve">, </t>
    </r>
    <r>
      <rPr>
        <sz val="10"/>
        <rFont val="Arial Narrow"/>
        <family val="2"/>
      </rPr>
      <t>na podu i zidovima do visine od 225cm u prostorijama po projektu, I klase  domaće proizvodnje, bele boje (dezen kamena), bez fuga. Keramiku postavljati na adekvatnom sloju lepka za keramiku. Obračun po m² izrađenih keramičkih pločica po opisu i propisima za ovu vrstu radova.</t>
    </r>
  </si>
  <si>
    <t>Nabavka, transport i postavljanje podnih keramičkih pločica I klase-neglazirane reljefne “neklizajuće” keramičke pločice- popločavanje stepeništa (čelo i gazište) sa odgovarajućim ivičnim fazonskim elementom za stepenik i pripadajućom soklom h=10cm, bele boje (dezen kamena), po sistemu fuga na fugu d=3mm u sloju cementnog maltera 1:3. Debljina fuga d=3mm, Keramika bele boje (dezen kamena).Obračun po m’ stepenika ukupne širine od približno 50cm (visina+širina).</t>
  </si>
  <si>
    <r>
      <t>Nabavka, transport i postavljanje  ploča termo i zvučne izolacije od kamene vune sa naponom pri sabijanju &gt;50mPa, λ =0,036 W/mK, kl.A1. U cenu uračunati sve potrebne radove, transport, potreban materijal i spojna sredstva za izvođenje opisane pozicije.  
Obračun po m</t>
    </r>
    <r>
      <rPr>
        <sz val="10"/>
        <rFont val="Calibri"/>
        <family val="2"/>
      </rPr>
      <t>²</t>
    </r>
    <r>
      <rPr>
        <sz val="10"/>
        <rFont val="Arial Narrow"/>
        <family val="2"/>
      </rPr>
      <t xml:space="preserve">.
</t>
    </r>
  </si>
  <si>
    <t>ZAŠTITA OD POŽARA</t>
  </si>
  <si>
    <t>UREĐENJE TERENA</t>
  </si>
  <si>
    <t>MAŠINSKE INSTALACIJE</t>
  </si>
  <si>
    <t>INSTALACIJE DOJAVE POŽARA</t>
  </si>
  <si>
    <t>ELEKTROENERGETSKE  INSTALACIJE</t>
  </si>
  <si>
    <t xml:space="preserve">TELEKOMUNIKACIONE  INSTALACIJE </t>
  </si>
  <si>
    <t>GRAĐEVINSKI I GRAĐ.ZANATSKI RADOVI</t>
  </si>
  <si>
    <t>UKUPNO bez pdv-a:</t>
  </si>
  <si>
    <t>pdv:</t>
  </si>
  <si>
    <t>UKUPNO sa pdv-om:</t>
  </si>
  <si>
    <t>Saglasan sa svim stavkama u ovom predmeru i predračunu radova</t>
  </si>
  <si>
    <t>Predsednik opštine</t>
  </si>
  <si>
    <t>PREDMER I PREDRAČUN RADOVA</t>
  </si>
  <si>
    <t>Izrada vodovodne i kanalizacione mreže - uz Projekat za izvođenje za rekonstrukciju i dogradnju školske ustanove "Lane" u Doljevcu u "Obrazovni kompleks" na K.P. br. 2060, k.o. Doljevac,  II faza izvodjenja radova</t>
  </si>
  <si>
    <t>2.0.</t>
  </si>
  <si>
    <t>SANITARNA VODOVODNA MREŽA</t>
  </si>
  <si>
    <t>2.4.</t>
  </si>
  <si>
    <t xml:space="preserve">Nabavka i montaza propusnih ventila sa navojnim spojem za NP10. Obračun po komadu. 
</t>
  </si>
  <si>
    <t>Ø 15</t>
  </si>
  <si>
    <t>Ø 20</t>
  </si>
  <si>
    <t>Ø 25</t>
  </si>
  <si>
    <t>2.5.</t>
  </si>
  <si>
    <t>Nabavka, transport i postavljanje  vodomera za sanitarnu vodovodnu mrezu u vodomernoj šahti. Obračun po komadu montiranog vodomera sa svim elementima.</t>
  </si>
  <si>
    <t>2.6.</t>
  </si>
  <si>
    <t xml:space="preserve">Nabavka,transport i montaža hvatača nečistoće ispred
vodomera za sanitarnu vodovodnu mrežu  u 
voodmernoj šahti. Obračun po komadu montiranog hvatača nečistoće  sa svim elementima.                   
</t>
  </si>
  <si>
    <t>2.7.</t>
  </si>
  <si>
    <t>Nabavka, transport i montaža nepovratnog ventila iza vodomera za sanitarnu vodovodnu mrezu u voodmernoj šahti. Obračun po komadu montiranog  nepovratnog ventila sa svim elementima.</t>
  </si>
  <si>
    <t>2.8.</t>
  </si>
  <si>
    <t xml:space="preserve">Nabavka, transport i montaža propusnog ventila iza i ispred vodomera za sanitarnu vodovodnu mrežu u voodmernoj šahti. Obračun po komadu montiranog  propusnog ventila sa svim elementima.                   
</t>
  </si>
  <si>
    <t>2.9.</t>
  </si>
  <si>
    <t xml:space="preserve">Izvršiti ispitivanje nepropustljivosti vodovodne mreže, pod probnim hidrauličkim pritiskom u svemu prema propisima. Probni pritisak ne moze biti manji od 12 bara.Obračun po m1 ispitane mreze.
</t>
  </si>
  <si>
    <t>m'</t>
  </si>
  <si>
    <t>2.10.</t>
  </si>
  <si>
    <t xml:space="preserve">Izvršiti ispiranje i dezinfekciju vodovodne mreze u svemu prema važećim propisima. 
Nakon dezinfekcije pribaviti atest o sanitarnoj ispravnosti mreze i vode.Obračun po m'  ispranog  i dezinfikovanog cevovoda
</t>
  </si>
  <si>
    <t>Ukupna sanitarna vodovodna mreža</t>
  </si>
  <si>
    <t>TOTAL 2</t>
  </si>
  <si>
    <t>3.0.</t>
  </si>
  <si>
    <t>HIDRANTSKA MREŽA</t>
  </si>
  <si>
    <t>3.3.</t>
  </si>
  <si>
    <r>
      <t>Nabavka materijala i bojenje čeličnih pocinkovanih cevi hidrantske mreze vođenih vidno, a koje nisu zaklonjene spuštenim plafonom, bojom po izboru nadzornog organa. Obračun po</t>
    </r>
    <r>
      <rPr>
        <sz val="10"/>
        <color indexed="9"/>
        <rFont val="Arial Narrow"/>
        <family val="2"/>
      </rPr>
      <t xml:space="preserve"> </t>
    </r>
    <r>
      <rPr>
        <sz val="10"/>
        <color indexed="8"/>
        <rFont val="Arial Narrow"/>
        <family val="2"/>
      </rPr>
      <t>m'</t>
    </r>
    <r>
      <rPr>
        <sz val="10"/>
        <color indexed="9"/>
        <rFont val="Arial Narrow"/>
        <family val="2"/>
      </rPr>
      <t xml:space="preserve"> </t>
    </r>
    <r>
      <rPr>
        <sz val="10"/>
        <rFont val="Arial Narrow"/>
        <family val="2"/>
      </rPr>
      <t xml:space="preserve">obojenih cevi.                                 </t>
    </r>
  </si>
  <si>
    <t xml:space="preserve"> m'</t>
  </si>
  <si>
    <t>3.4.</t>
  </si>
  <si>
    <t xml:space="preserve">Nabavka, transport i montaza zidnih protivpozarnih ormarića  u limenoj izradi sa standardnom opremom : -ventil 2"
-crevo 15 m s kalemom -mlaznica 12 mm.
Dimenzije ormarića su: 50x50x14 cm.
Obračun po komadu kompletno montirano.
</t>
  </si>
  <si>
    <t>3.5.</t>
  </si>
  <si>
    <r>
      <t xml:space="preserve">Nabavka, transport i montaza nadzemnog PP hidranta </t>
    </r>
    <r>
      <rPr>
        <sz val="10"/>
        <rFont val="Calibri"/>
        <family val="2"/>
        <charset val="238"/>
      </rPr>
      <t>Ø</t>
    </r>
    <r>
      <rPr>
        <sz val="7.5"/>
        <rFont val="Arial Narrow"/>
        <family val="2"/>
      </rPr>
      <t>80</t>
    </r>
    <r>
      <rPr>
        <sz val="10"/>
        <rFont val="Arial Narrow"/>
        <family val="2"/>
      </rPr>
      <t xml:space="preserve"> sa hidranskim jednokrilnim ormarićem sa kompletnom
opremom.Obračun po komadu kompletno montirano.
</t>
    </r>
  </si>
  <si>
    <t>3.6.</t>
  </si>
  <si>
    <t xml:space="preserve">Nabavka, transport i postavljanje vodomera za hidrantsku  vodovodnu mrežu u voodmernoj šahti. Obračun po
komadu montiranog sa svim elementima.                   
</t>
  </si>
  <si>
    <t>3.7.</t>
  </si>
  <si>
    <t xml:space="preserve">Nabavka,transport i montaža hvatača nečistoće ispred
vodomera zahidrantsku vodovodnu mrežu  u 
voodmernoj šahti. Obračun po komadu montiranog sa svim
elementima.                   
</t>
  </si>
  <si>
    <t>3.8.</t>
  </si>
  <si>
    <t>Nabavka, transport i montaža nepovratnog ventila iza vodomera za hidrantsku  vodovodnu mrežu u voodmernoj šahti. Obračun po komadu montiranog sa svim elementima.</t>
  </si>
  <si>
    <t>3.9.</t>
  </si>
  <si>
    <t xml:space="preserve">Nabavka, transport i montaža propusnog ventila iza i ispred vodomera za hidrantsku vodovodnu mrežu u voodmernoj šahti. Obračun po komadu montiranog sa svim  elementima.                   
</t>
  </si>
  <si>
    <t>3.10.</t>
  </si>
  <si>
    <t>Nabavka, transport i montaža postrojenja za povišenje pritiska protoka 10l/s i otpora (visine) H= 30-60m, sa tri pumpe snage 2,2 kW. Obračun po komadu kompletno montiranog</t>
  </si>
  <si>
    <t>3.11.</t>
  </si>
  <si>
    <t>Izvršiti ispiranje hidrantske mreže u svemu prema važećim tehničkim normativima. Obračun po m' ispranog cevovoda</t>
  </si>
  <si>
    <t>3.12.</t>
  </si>
  <si>
    <t>Izvršiti ispitivanje nepropustljivosti hidrantske mreže, pod probnim hidrauličkim pritiskom u svemu prema propisima. Probni pritisak ne može biti manji od 12 bara. Obračun po m' ispitane mreže.</t>
  </si>
  <si>
    <t>3.13.</t>
  </si>
  <si>
    <t xml:space="preserve">Izvršiti ispitivanje spoljnih nadzemnih i unutrašnjih zidnih hidranata u svemu prema propisima i pribavljanje atesta o ispravnosti hidranata od ovlašćene firme. 
Obračun po komadu ispitanog hidranta na propisan protok i pritisak vode na izlivu.
</t>
  </si>
  <si>
    <t>Ukupno hidrantska mreža</t>
  </si>
  <si>
    <t>TOTAL 3</t>
  </si>
  <si>
    <t>4.0.</t>
  </si>
  <si>
    <t>KANALIZACIONA MREŽA</t>
  </si>
  <si>
    <t>4.5.</t>
  </si>
  <si>
    <t>Ispitivanje kanalizacione mreže na propustnost i vododrživost spojeva. Obračun po m' ispitane mreže</t>
  </si>
  <si>
    <t>4.9.</t>
  </si>
  <si>
    <t xml:space="preserve">Nabavka, transport i izrada AB RIGOLE dim 30x40x40 debljine 10 cm  na tampon sloju šljunka za prihvatanje vode sa prednjeg paltoa i parkinga na regulaciji.
Obračun po m izvedene RIGOLE.                                       
</t>
  </si>
  <si>
    <t>m</t>
  </si>
  <si>
    <t>Ukupno kanalizaciona mreža</t>
  </si>
  <si>
    <t>TOTAL 4</t>
  </si>
  <si>
    <t>5.0.</t>
  </si>
  <si>
    <t>SANITARIJA</t>
  </si>
  <si>
    <t>5.1.</t>
  </si>
  <si>
    <t xml:space="preserve">Nabavka, transport i montaža keramičke WC šolje tip SIMPLON sa pripadajućom opremom :
- Keramička školjka                                                   
- Bešumni PVC vodokotlić niskomontažni                                                      
- Odgovarajuća daska za WC šolju od PVC-a.
- potreban spojni i zaptivni materijal. 
Obračun po komadu sve montirano, povezano i ispitano.
</t>
  </si>
  <si>
    <t>5.2.</t>
  </si>
  <si>
    <t xml:space="preserve">Nabavka i montaža komplet keramičkog umivaonika sa sledećim elementima:
- keramička školjka umivaonika 550x490,
- odlivni ventil sa metalnim sifonom i rozetom,
- odlivno PE koleno 50mm,
- ugaoni kuglasti ventili za toplu i hladnu vodu,- potreban spojni i zaptivni materijal.
Obračun po komadu kompletno montirano
</t>
  </si>
  <si>
    <t>5.3.</t>
  </si>
  <si>
    <t xml:space="preserve">Nabavka, transport i montaža SIMPLON WC šolje za lica sa invaliditetom sa pripadajućom opremom :
- keramička konzolna školjka                                                
- Bešumni PVC vodokotlić niskomontažni                                                      
- Odgovarajuća daska za WC šolju od PVC-a.
Obračun po komadu sve montirano, povezano i ispitano.
</t>
  </si>
  <si>
    <t>5.4.</t>
  </si>
  <si>
    <t xml:space="preserve">Nabavka i montaža komplet keramičkog konzolnog umivaonika za lica sa invaliditetom sa sledećim elementima:
- keramička školjka umivaonika ,
- odlivni ventil sa metalnim sifonom i rozetom,
- odlivno PE koleno 50mm,
- potreban spojni i zaptivni materijal.
Obračun po komadu kompletno montirano.  
</t>
  </si>
  <si>
    <t>5.5.</t>
  </si>
  <si>
    <t xml:space="preserve">Nabavka, transport i montaža opreme za hendikepirana lica koja ide uz umivaonik i  šolju :
- Rukohvat fix lavabo 400mm                                                
- Rukohvat fix šolja 600mm
- Rukohvat sklopiva šolja 600mm                                                                                         - potreban spojni i zaptivni materijal. 
Obračun po komadu sve montirano, povezano i ispitano.
</t>
  </si>
  <si>
    <t>5.6.</t>
  </si>
  <si>
    <t xml:space="preserve">Nabavka, transport i montaža keramičke WC šolje tip SIMPLON za decu sa pripadajućom opremom :
- Keramička školjka 
- Bešumni PVC vodokotlić niskomontazni
- Odgovarajuća daska za WC šolju
- potreban spojni i zaptivni materijal. 
Obračun po komadu sve montirano, povezano i ispitano
</t>
  </si>
  <si>
    <t>5.7.</t>
  </si>
  <si>
    <t xml:space="preserve">Nabavka i montaža komplet keramičkog umivaonika za decu sa sledećim elementima:
- keramička školjka umivaonika 550x380,
- odlivni ventil sa metalnim sifonom i rozetom,
- odlivno PE koleno 50mm,
- ugaoni kuglasti ventili za toplu i hladnu vodu,- potreban spojni i zaptivni materijal.
Obračun po komadu kompletno montirano.                        
</t>
  </si>
  <si>
    <t>5.8.</t>
  </si>
  <si>
    <t>Nabavka i montaža komplet keramičke tuš kade 90 x 70 za decu sa svom pripadajućom opremom. U cenu po komadu ulazi kompletno montirano  i ispitano.</t>
  </si>
  <si>
    <t>5.9.</t>
  </si>
  <si>
    <t xml:space="preserve">Nabavka i montaža komplet keramičke tuš kade 90 x 90 sa svom pripadajućom opremom za povezivanje iste i pričvršćenje, bez kabine. U cenu po komadu ulazi kompletno namontirano i ispitano.
</t>
  </si>
  <si>
    <t>5.10.</t>
  </si>
  <si>
    <t xml:space="preserve">Nabavka , transport i ugradnja bojlera  80 l od prohroma  proizvođača GORENJE ili sličan. Plaća se po komadu
komplet namontirano.
</t>
  </si>
  <si>
    <t>5.11.</t>
  </si>
  <si>
    <t>Nabavka, transport i montaža zidne baterije za hladnu vodu.Obračun po komadu kompletno montirano.</t>
  </si>
  <si>
    <t>5.12.</t>
  </si>
  <si>
    <t xml:space="preserve">Nabavka i montaža komplet keramičkog trokadera sa svom pripadajućom opremom :
- keramička školjka trokadera sa zaptivnim gumama,
- niklovana poklopna rešetka,
- potreban spojni i zaptivni materijal.
Obračun po komadu sve montirano, povezano i ispitano.
</t>
  </si>
  <si>
    <t>5.13.</t>
  </si>
  <si>
    <t>Nabavka , transport i ugradnja niskomontažnog bojlera 10 l od prohroma proizvođača GORENJE. Plaća se po komadu komplet namontirano</t>
  </si>
  <si>
    <t>5.14.</t>
  </si>
  <si>
    <t xml:space="preserve">Nabavka, transport i montaža jednoručne ugradne
baterije za protočni bojler za toplu i hladnu vodu. Obračun po komadu kompletno montirano. 
</t>
  </si>
  <si>
    <t>5.15.</t>
  </si>
  <si>
    <t xml:space="preserve">Nabavka i ugradnja prateće galanterije .
Cenom obuhvatiti i potreban spojni materijal.
Obračun po komadu.
 - držač toaletnog papira, 
-  držač ubrusa za ruke, 
- držač tečnog sapuna,
 Ogledalo sa etažerom   
 WC-četka. </t>
  </si>
  <si>
    <t xml:space="preserve"> držač toaletnog papira</t>
  </si>
  <si>
    <t>držač ubrusa za ruke</t>
  </si>
  <si>
    <t>držač tečnog sapuna</t>
  </si>
  <si>
    <t xml:space="preserve">Ogledalo sa etažerom   </t>
  </si>
  <si>
    <t xml:space="preserve"> WC-četka</t>
  </si>
  <si>
    <t>UKUPNA SANITARIJA</t>
  </si>
  <si>
    <t>TOTAL 5</t>
  </si>
  <si>
    <t xml:space="preserve">REKAPITULACIJA </t>
  </si>
  <si>
    <t xml:space="preserve"> 4.6.2.  PREDMER I PREDRAČUN RADOVA ELEKTRIČNE INSTALACIJE - uz Projekat za izvođenje za rekonstrukciju i dogradnju školske ustanove "Lane" u Doljevcu u "Obrazovni kompleks" 
na K.P. br. 2060, k.o. Doljevac,  II faza izvodjenja radova</t>
  </si>
  <si>
    <t>Opšte napomene:  Pozicije ovog predmera obuhvataju kompletnu nabavku, transport, isporuku sa potrebnim  atestima i sertifikatima  i montažu isporučenog i potrebnog materijala. Takođe podrazumeva povezivanje kablova na oba kraja (instalacije i uređaja), sa potrebnim merenjima, regulisanjem, isprobavanjem i puštanjem u rad kao i otklanjanjem svih eventualnih šteta tokom izvođenja radova kao i otklanjanjem nedostataka i kvarova u garantnom roku. Pozicija u predmeru podrazumeva dnevno uklanjanje otpada i šuta koji se pojavi prilikom izvođenja radova i odnošenje-odvoženje na  deponiju . Sitan instalacioni materijal podrazumeva ugradne razvodne  uzidne plastične kutije (takođe i za "Knauf"), potrebne OG razvodne kutije, luster kleme, izolir traku, kablovske obujmice, gips  materijal za fiksiranje opreme, kablovske stopice, zavrtnjeve, podloške, tiiplove i drugo.</t>
  </si>
  <si>
    <t>Napojni vodovi 1.00.</t>
  </si>
  <si>
    <t xml:space="preserve">Isporuka materijala i ugradnja napojnog voda od TS do SRO. Kabl je tipa PPOO-A 4x150 mm2 i polaze se u  rov. </t>
  </si>
  <si>
    <t>m.</t>
  </si>
  <si>
    <t xml:space="preserve">Isporuka materijala i ugradnja napojnog voda od SRO do IMO i od IMO do GRO-S i GRO-V. Kabl je tipa PP00-A 4x50 mm2 i polaze se u  rov. </t>
  </si>
  <si>
    <t>Ručni iskop kablovskog rova dubine 0.8m, širine 0,5m , sa zatrpavanjem i nabijanjem zemlje u slojevima od po 20cm i odvozom viška zemlje. Postavljanje peska ili sitnozrnaste zemlje iz iskopa, isporuka i postavljanje plastičnog PVC  štitnika i opomenske PVC trake preko položenog kabla. Dovođenje površine u prethodno stanje asfaltiranjem. Na mestima prolaska ispod ulice ugraditi PVC cevi fi 110 mm.</t>
  </si>
  <si>
    <r>
      <t>Isporuka materijala i ugradnja napojnog voda od IMO do GRO-Hidrofor i GRO-V. Kabl je tipa PP00-A 4x16 mm2 i polaze se u  rov</t>
    </r>
    <r>
      <rPr>
        <sz val="11"/>
        <color rgb="FFFF0000"/>
        <rFont val="YU Times New Roman"/>
      </rPr>
      <t xml:space="preserve">. </t>
    </r>
  </si>
  <si>
    <t>Isporuka, polaganje i povezivanje kabla PP00-Y 5x6 u predhodno iskopanom rovu u zemlji, i delimično u zidu ispod maltera, sa  instalacionim priborom i materijalom</t>
  </si>
  <si>
    <t>Isporuka materijala i izrada napojnih vodova za napajanje RO kablom tipa N2XH-J 5x6 mm2, u zidu ispod maltera. U cenu uračunati i povezivanje na oba kraja.</t>
  </si>
  <si>
    <t>1.00. Napojni vodovi:</t>
  </si>
  <si>
    <t>Razvodni ormani  2.00.</t>
  </si>
  <si>
    <t xml:space="preserve">Izrada, isporuka i ugradnja glavnog razvodnog ormana škole GRT-S dimenzija 800x800 mm. U ormanu je ugra|ena slede}a oprema:
-1 kom. glavni prekida~ mrežnog dela AS 63 A, tropolni zaštitni niskonaponski kompakni prekidač sa elektromagnetnim daljinskim okidačem i tasterom za havarijsko isklju~enje
-15 kom. automatski osigura~ 32A
-3 kom. automatski osigura~ 20A
-26 kom. automatski osigura~ 16A
-7 kom. automatski osigura~ 10A
-3 kom. signalne lampice 230V AC.
-1 kom. prenaponski odvodnik 15kA, komplet sa 4P podnožjem
-sav ostali sitan monta`ni materijal </t>
  </si>
  <si>
    <t>kom.</t>
  </si>
  <si>
    <t xml:space="preserve">Izrada, isporuka i ugradnja glavnog razvodnog ormana vrtića GRT-V dimenzija 800x800 mm. U ormanu je ugra|ena slede}a oprema:
-1 kom. glavni prekida~ mrežnog dela AS 63 A, tropolni zaštitni niskonaponski kompakni prekidač sa elektromagnetnim daljinskim okidačem i tasterom za havarijsko isklju~enje
-6 kom. automatski osigura~ 32A
-9 kom. automatski osigura~ 25A
-6 kom. automatski osigura~ 20A
-36 kom. automatski osigura~ 16A
-7 kom. automatski osigura~ 10A
-3 kom. signalne lampice 230V AC.
-2 kom. ZUDS 16/0,03A, jednopolni
-1 kom. prenaponski odvodnik 15kA, komplet sa 4P podnožjem
-sav ostali sitan monta`ni materijal </t>
  </si>
  <si>
    <t xml:space="preserve">Izrada, isporuka i ugradnja glavnog razvodnog ormana RT dimenzija 600x600 mm. U ormanu je ugra|ena slede}a oprema:
-1 kom. glavni prekida~ GS 40 A
-12 kom. automatski osigura~ 16A
-6 kom. automatski osigura~ 10A
-1 kom. prenaponski odvodnik 15kA, komplet sa 4P podnožjem
-sav ostali sitan monta`ni materijal </t>
  </si>
  <si>
    <t xml:space="preserve">Izrada, isporuka i ugradnja glavnog razvodnog ormana RT dimenzija 600x600 mm. U ormanu je ugra|ena slede}a oprema:
-1 kom. glavni prekida~ GS 40 A
-30 kom. automatski osigura~ 16A
-6 kom. automatski osigura~ 10A
-1 kom. prenaponski odvodnik 15kA, komplet sa 4P podnožjem
-sav ostali sitan monta`ni materijal </t>
  </si>
  <si>
    <t xml:space="preserve">Izrada, isporuka i ugradnja glavnog razvodnog ormana RT dimenzija 600x600 mm. U ormanu je ugra|ena slede}a oprema:
-1 kom. glavni prekida~ GS 40 A
-13 kom. automatski osigura~ 16A
-6 kom. automatski osigura~ 10A
-1 kom. prenaponski odvodnik 15kA, komplet sa 4P podnožjem
-2 kom. ZUDS 40/0,03A, jednopolni
-sav ostali sitan monta`ni materijal </t>
  </si>
  <si>
    <t xml:space="preserve">Isporuka i ugradnja  razvodnog ormana ma{inske podstanice dimenzija 800x600 mm sa slede}om opremom:
-1 kom. glavni prekida~ GS 25 A
-5 kom. autom. osig. MC32/10A
-2 kom. autom. osig. MC32/16A
-2 kom. bimetala 0,1-1 A
-2 kom. grebenasti tropolo`ajni (1-0-2) prekida~ tipa 4G10-51U
-2 kom. kontaktora tipa CN 10, 220V
- Mesto za uređaj automatike
-sav ostali sitan monta`ni materijal </t>
  </si>
  <si>
    <t xml:space="preserve">Isporuka i ugradnja  razvodnog ormana ventilacije kuhinje dimenzija 600x600 mm sa slede}om opremom:
-1 kom. glavni prekida~ mrežnog dela AS 25 A, tropolni zaštitni niskonaponski kompakni prekidač sa elektromagnetnim daljinskim okidačem i tasterom za havarijsko isklju~enje
-5 kom. autom. osig. MC32/16A
-4 kom. bimetala 0,1-1 A
-4 kom. grebenasti tropolo`ajni (1-0) prekida~ tipa 4G10-10U
-4 kom. kontaktora tipa CN 10, 220V
-sav ostali sitan monta`ni materijal </t>
  </si>
  <si>
    <t xml:space="preserve">Izrada, isporuka i ugradnja razvodnog ormana spoljne rasvete RO-SR, izrajenog od dva puta dekapiranog lima, dimenzija 600x600 mm sa slede}om opremom:
1 glavni prekidac tipa 4G 25-10-U
2 prekidaca tipa 4G 16-10-U
1 komandni 1-0-2 prek. 10A tipa 4G 10-51-U 
6 no`asta osiguraca NV 100/16 A
1 automatski osigurac MC32B/6 A, 10 kA
2 kontaktor tipa CN 16
2 pomocna releja
1 foto rele ,,FOREL"
sonda foto relea i kabal za njeno napajanje
kablovske uvodnice
sitan monta`ni materijal i materijal za semiranje
</t>
  </si>
  <si>
    <t>2.00. Razvodni ormani:</t>
  </si>
  <si>
    <t>3.00. Instalacija osvetljenja i termije</t>
  </si>
  <si>
    <t>Isporuka materijala i izrada instalacije sijaličnog mesta provodnikom tipa N2XH-J 3x1,5 mm2, prosecne duzine 8 m, polozenog u zidu ispod maltera, a delimicno u spustenom plafonu, sa isporukom i ugradnjom razvodnih kutija i odgovarajuceg mikro prekidaca.</t>
  </si>
  <si>
    <t>Isporuka materijala i izrada instalacije monofaznog prikljucnog mesta provodnikom tipa N2XH-J 3x2,5 mm2, prosecne duzine 10 m, polozenog u zidu ispod maltera, sa isporukom i ugradnjom razvodnih kutija i monofazne mikro prikljucnice.</t>
  </si>
  <si>
    <t>Isporuka materijala i izrada instalacije monofaznog priklju~nog mesta provodnikom tipa N2XH-J 3x2,5 mm2, prose~ne du`ine 10 m, polo`enog u zidu ispod maltera, sa isporukom i ugradnjom razvodnih kutija i monofazne mikro priklju~nice sa poklopcem i elementom za mehaničko zatvaranje</t>
  </si>
  <si>
    <t>Isporuka materijala i izrada instalacije monofaznog priklju~nog mesta bojlera, provodnikom tipa N2XH-J 3x2,5 mm2, prose~ne du`ine 18 m, delimi~no polo`enog u zidu ispod maltera, a delimi~no u PVC kanalima, sa isporukom i ugradnjom razvodnih kutija i kip prekidača.</t>
  </si>
  <si>
    <t>Isporuka materijala i izrada napojnog voda za napajanje šporeta kablom tipa N2XH-J 5x4 mm2, u zidu ispod maltera i u pvc cevima u podu. U cenu uračunati i povezivanje na oba kraja.</t>
  </si>
  <si>
    <t>Isporuka materijala i izrada napojnog voda za napajanje monofaznih potrošača: ventilatora, pumpi, tehnologije kuhinje,... kablom tipa N2XH-J 3x2,5 mm2, u zidu ispod maltera i u pvc cevima u podu. U cenu uračunati i povezivanje na oba kraja.</t>
  </si>
  <si>
    <t>Isporuka materijala i izrada napojnog voda za napajanje monofaznih potrošača: PP centrale, senzora,... kablom tipa N2XH-J 3x1,5 mm2, u zidu ispod maltera i u pvc cevima u podu. U cenu uračunati i povezivanje na oba kraja.</t>
  </si>
  <si>
    <t>Isporuka materijala i izrada instalacije trofaznog priklju~nog mesta provodnikom tipa N2XH-J 5x2.5 mm2, prose~ne du`ine 22 m, polo`enog u zidu ispod maltera, sa isporukom i ugradnjom trofazne priklju~nice.</t>
  </si>
  <si>
    <t>3.00. Instalacija osvetljenja i termije:</t>
  </si>
  <si>
    <t xml:space="preserve"> 4.00. Svetiljke i sijalice </t>
  </si>
  <si>
    <t>Nabavka, isporuka i ugradnja ugradne plafonske svjetiljke sa LED izvorom svetla, ukupne ulazne snage svetiljke 35W (Lambda=0.95), temperature boje 4000K, 3245lm, 50000h radnih sati do redukcije svetlosnog fluksa na 70% naznačenog, efikasnosti 94lm/W, sa opalnim akrilnim difuzorom (UV-stab.), izrađena od čelika sa belom završnicom RAL9016, svjetiljka ožičena sa halogen-free kablovima, stepena zaštite sa gornje strane IP20 a sa donje (vidljive) strane IP40, dimenzija 597x597x12mm, mase 5kg, tipa BETA LED 3245 HF L840 597 (96628021) proizvođača Thorn (Velika Britanija) ili ekvivalentno. Svetiljka se isporučuje sa izvorom svetla i potrebnom opremom za rad. Ukupno za materijal i rad:</t>
  </si>
  <si>
    <t>Nabavka, isporuka i ugradnja ugradne plafonske LED svetiljke, sa elektronskim napajanjem proizvođača Tridonic, telo i reflektor svetiljke izrađeni od aluminijuma, difuzor od polikarbonata, električne klase II, stepena zaštite IP44, stemena mehaničke zaštite IK09, LED izvor svetla temperature boje 4000K, 2000lm, dimenzija Ø215 x 85 mm, mase 0.7kg, tipa CETUS LED 2000 HF 840  (96242098) proizvođača Thorn (UK) ili ekvivalentno. Svetiljka se isporučuje u kompletu sa izvorom svetla i potrebnom opremom za rad. Ukupno za materijal i rad:</t>
  </si>
  <si>
    <t>Nabavka, isporuka i ugradnja ugradne plafonske svetiljke sa LED izvorom svetla, ukupne ulazne snage svetiljke 42W, temperature boje 4000K, 3537lm, 50000h radnih sati do redukcije svetlosnog fluksa na 70% naznačenog, efikasnosti 84lm/W, sa opalnim akrilnim difuzorom (UV-stab.), izrađena od čelika sa belom završnicom RAL9016, svetiljka ožičena sa halogen-free kablovima, stepena zaštite IP20, dimenzija fi500x55mm, mase 4.5kg, tipa OMEGA C LED3200-840 HF R500 (96627778) proizvođača Thorn (Velika Britanija) ili ekvivalentno. Svetiljka se isporučuje sa izvorom svetla i potrebnom opremom za rad. Ukupno za materijal i rad:</t>
  </si>
  <si>
    <t>Nabavka, isporuka i ugradnja svetiljke sa simetričnom distribucijom svetla za osvetljavanje tabli sa zidnim nosačima, sa LED izvorom svetla, ukupne ulazne snage svetiljke 53.8W, temperature boje 4000K, 4500lm, 50000h radnih sati do redukcije svetlosnog fluksa na 70% naznačenog, efikasnosti 87lm/W, sa prizmatičnim akrilnim difuzorom (UV-stab.), izrađena od čelika sa belom završnicom RAL9010, svetiljka ožičena sa halogen-free kablovima, stepena zaštite IP20, IK03, dimenzija 1276x219x52mm, mase 4.4kg, tipa JUP3 LED A/S 4200 HFIX MPT L840 (96627760) proizvođača Thorn (Velika Britanija) ili ekvivalentno. Svetiljka se isporučuje sa izvorom svetla i potrebnom opremom za rad. Ukupno za materijal i rad:</t>
  </si>
  <si>
    <t>Nabavka, isporuka i ugradnja nadgradne plafonske svetiljke, LED izvora svetla, temperature boje 4000K, 4300lm, sa elektronskim predspojnim uređajem, klasa električne izolacije I, telo svetiljke i difuzor izrađeni od polikarbonata (PC), sa internim prizmama, stepena zaštite IP65, tipa AQUAF2 LED 4300 HF L840 (96241869), dimenzija 1300x147x118mm, masa 2.4kg,  proizvođača Thorn (Velika Britanija) ili ekvivalentno. Isporučuje se u kompletu sa izvorom svetla i potrebnom opremom za rad. Ukupno za materijal i rad:</t>
  </si>
  <si>
    <t>Nabavka, isporuka i ugradnja nadgradne plafonske svetiljke, sam LED izvorom svetla  i elektronskim balastom, temperature boje 4000K, 3650lm, sa telom svetiljke izrađenim od čelika, opalni PMMA difuzor, stepena zaštite IP50, visoko-kvalitetna poliuretanska izolacija, svetiljka ozičena sa halogen-free kablovima, dimenzija 1220x120x91mm, mase 2.5kg, tipa PERLUCE O LED3800-840 L1220 EVG IP50 WH (42182637) proizvođača Zumtobel (Austrija) ili ekvivalentno. Svetiljka se isporučuje sa izvorom svetla i potrebnom opremom za rad. Ukupno za materijal i rad:</t>
  </si>
  <si>
    <t>Nabavka, isporuka i ugradnja svetlećeg stuba, LED izvora svetla, temperature boje 3000K, 507lm, sa elektronskim predspojnim uređajem, telo svetiljke irađeno od aluminijuma sa sivom, difuzor izrađen od polikarbonata (PC), klasa električne izolacije I, stepena zaštite IP65, dimenzija fi150x700mm, masa 4.15kg, tipa D-CO LED BOLLARD 700 30L50 830 CL1 (96262101) proizvođača Thorn (Velika Britanija) ili ekvivalentno. Isporučuje se u kompletu sa izvorom svetla i potrebnom opremom za rad. Ukupno za materijal i rad:</t>
  </si>
  <si>
    <t>Nabavka, isporuka i ugradnja nadgradne plafonske svetiljke, LED izvora svetla, temperature boje 4000K, 900lm, sa elektronskim predspojnim uređajem, telo svetiljke i difuzor izrađeni od polikarbonata (PC), klasa električne izolacije I, stepena zaštite IP65, tipa LEOPARD 900 LED2 OP RD WH L840 (96627757), dimenzija fi230x101mm, masa 0.73kg,  proizvođača Thorn (Velika Britanija) ili ekvivalentno. Isporučuje se u kompletu sa izvorom svetla i potrebnom opremom za rad. Ukupno za materijal i rad:</t>
  </si>
  <si>
    <t>Nabavka, isporuka i ugradnja ugradne svetiljke za spoljašnju upotrebu, LED izvora svetla 1x1.2W, temperature boje 3000K, sa elektronskim predspojnim uređajem, telo svetiljke irađeno od plastike sa ugradnom kutijom od čelika, difuzor izrađen od ojačanog stakla sa difuzom završnicom, klasa električne izolacije I, stepena zaštite IP65, statična nosivist 500kg, dimenzija fi95x126mm, masa 0.7kg, tipa D-CO R LED MEDIUM 1X1,2W WHI 3K FR (96257237) proizvođača Thorn (Velika Britanija) ili ekvivalentno. Isporučuje se u kompletu sa izvorom svetla i potrebnom opremom za rad. Ukupno za materijal i rad:</t>
  </si>
  <si>
    <t>Nabavka, isporuka i ugradnja LED reflektora temperature boje 4000K, 6844 lm, snage 81 W sa prednjim ojačanim staklom, telo svetiljke od aluminijuma, obojeni pocinkovan čelik, nerđajući čelik. Klasa zaštite I, IP65, IK06,, 4300lm, tipa PRT LED 80W 4000K CL1 (96268803), dimenzija 287 x 368 x 120 mm, masa 6.4 kg, proizvođača Thorn (Velika Britanija) ili ekvivalentno. U cenu uračunati i isporuku i montažu stuba visine 4m, sa temeljom (0,6x0,6x0,6m) i ankerima. Ukupno za materijal i rad:</t>
  </si>
  <si>
    <t>Nabavka, isporuka i ugradnja LED reflektora sa asimetričnom distribucijom svetla. Klasa zaštite I, IP66, IK08. Kučište svetiljke: reciklirani, aluminijum, plastificirana tekstura tamno siva, sa 5mm debljine ojačano staklo. Integrisani vizir za preciznu kontrolu osvetljenja. Temperature boje 4000K, 19481lm, snage 184W, 105lm/W, dimenzija 636x494x270mm, mase 19,23kg, tipaAREA2 84L70 A/CB L740 CL1 (96269129) proizvođača Thorn (Velika Britanija) ili ekvivalentno. Svetiljka se isporučuje sa izvorom. U cenu uračunati i isporuku i montažu stuba visine 7m, sa temeljom (0,8x0,8x0,8m) i ankerima. Ukupno za materijal i rad:</t>
  </si>
  <si>
    <t>Nabavka, isporuka i ugradnja svetiljke za spoljašnju upotrebu, LED izvora svetla, ukupne snage 28W, temperature boje 4000K, 2910lm, 105lm/W, sa 100000h radnih sati do redukcije svetlosnog fluksa na 80% naznačenog, elektronskim predspojnim uređajem, telo svetiljke irađeno od čelika, difuzor izrađen od ojačane plastike, klasa električne izolacije I, stepena zaštite IP66, dimenzija fi95x126mm, masa 0.7kg, tipa CiviTEQ (96000000) proizvođača Thorn (Velika Britanija) ili ekvivalentno. Isporučuje se u kompletu sa izvorom svetla i potrebnom opremom za rad. U cenu uračunati i isporuku i montažu stuba visine 4m, sa temeljom (0,6x0,6x0,6m) i ankerima. Ukupno za materijal i rad:</t>
  </si>
  <si>
    <t>4.00.Svetiljke i sijalice :</t>
  </si>
  <si>
    <t xml:space="preserve">5.00. Instalacija panicnog osvetljenja </t>
  </si>
  <si>
    <t>Isporuka materijala i izrada instalacije nuznog svetla provodnikom tipa N2XH-J 3x1,5 mm2, delimično položenog u zidu ispod maltera,a delimično u spušt. plafonu, prosečne dužine 8 m.</t>
  </si>
  <si>
    <t>Nabavka, isporuka i ugradnja nadgradne antipanik svetiljke sa LED izvorom svetla, 6500K, svetlosnog fluksa 94lm, ukupne ulazne snage svetiljke 3W, sa mogućnošću odabira između dva režima rada ("maintained/non-maintained"), autonomije 3h, telo svetiljke i difuzor izrađeni od polikarbonata, stepena zaštite IP65, IK03, klasa električne izolacije II, mogućeg "prolaznog" ozičenja, dimenzija 210x115x70mm, mase 0.5kg, Samolepljivi ISO znaci za označavanje smera evakuacije isporučuju se u setu, tipa Voyager Compact LED (96242092) proizvođača Thorn (Velika Britanija) ili ekvivalentno. Svetiljka se isporučuje sa izvorom svetla i potrebnom opremom za rad. Ukupno za materijal i rad:</t>
  </si>
  <si>
    <t>5.00.Instalacija panicnog osvetljenja  :</t>
  </si>
  <si>
    <t xml:space="preserve">6.00. Izjednačenje potencijala  </t>
  </si>
  <si>
    <t xml:space="preserve">Isporuka materijala, ugradnja odmah pored GRO sine za izjednačenje potencijala i povezivanje glavnog provodnika za izjednačenje potencijala, PEN provodnika, gromobranskog uzemljivača, vodovodne cevi, kablovskih regala, cevi za centralno grejanje i ostalih metalnih masa provodnikom P-Y 1x25 mm2 </t>
  </si>
  <si>
    <t>6.00.Izjednačenje potencijala   :</t>
  </si>
  <si>
    <t xml:space="preserve"> 7.00. PVC cevi</t>
  </si>
  <si>
    <t xml:space="preserve">Isporuka i ugradnja PVC cev Fi 16 mm, bez halogena, za instalacije u spuštenom plafonu, komplet sa opremom za vešanje. 
</t>
  </si>
  <si>
    <t>7.00.PVC cevi   :</t>
  </si>
  <si>
    <t>REKAPITULACIJA ELEKTROENERGETSKE INSTALACIJE:</t>
  </si>
  <si>
    <t xml:space="preserve">1.00. Napojni vodovi </t>
  </si>
  <si>
    <t xml:space="preserve"> 2.00. Razvodni ormani </t>
  </si>
  <si>
    <t xml:space="preserve">  3.00. Instalacija osvetljenja i termije</t>
  </si>
  <si>
    <t xml:space="preserve">5.00. Instalacija panicnog osvetljenja  </t>
  </si>
  <si>
    <t xml:space="preserve">6.00. Izjednacenje potencijala  </t>
  </si>
  <si>
    <t xml:space="preserve">7.00. PVC cevi </t>
  </si>
  <si>
    <t>UKUPNO ELEKTROENERGETSKE INSTALACIJE:</t>
  </si>
  <si>
    <t>potpis i pecat</t>
  </si>
  <si>
    <t xml:space="preserve">                            </t>
  </si>
  <si>
    <t xml:space="preserve">ПРЕДМЕР И ПРЕДРАЧУН </t>
  </si>
  <si>
    <t>РАДОВА, ОПРЕМЕ И МАТЕРИЈАЛА ЗА ИЗРАДУ ТЕЛЕКОМУНИКАЦИЈА - уз Пројекат за извођење за реконструкцију и доградњу школске установе "Лане" у Дољевцу у "Образовни комплекс" на К.П. бр. 2060, К.О. Дољевац,  II фаза извођења радова</t>
  </si>
  <si>
    <t>POЗ</t>
  </si>
  <si>
    <t>ОПИС</t>
  </si>
  <si>
    <t>КОЛИЧИНА</t>
  </si>
  <si>
    <t>ЈЕД.ЦЕНА</t>
  </si>
  <si>
    <t>УКУПНО</t>
  </si>
  <si>
    <t>СТРУКТУРНИ КАБЛОВСКИ СИСТЕМ</t>
  </si>
  <si>
    <t xml:space="preserve">patch  панел 19'', 1 HU, модуларног типа, празан, за смештање 24xRJ45  модула, типа  
"SCHRACK  ХСЕР0240ГС" или еквивалентно; 
</t>
  </si>
  <si>
    <r>
      <t xml:space="preserve">Испорука и полагање F/FTP инсталационог кабла делимично кроз гибљиве ребрасте цеви, а делимично по перфоринарним носачима каблова , CAT.6, 4x2xАWГ23, 450МHz, са омотачем без халогених елемената (LS0H), ПИМФ, еквавилентног квалитета као  SCHRACK  ХСЕКП423ХА; Кабал мора поседовати исправе о усаглашености у којима је наглашено да се ради о каблу са побољшаним карактеристикама у пожару усаглашен са СРПС ЕН 50525  и испитан у складу са СРПС ЕН 60332 
</t>
    </r>
    <r>
      <rPr>
        <sz val="10"/>
        <color rgb="FFFF0000"/>
        <rFont val="Arial Narrow"/>
        <family val="2"/>
      </rPr>
      <t xml:space="preserve">
</t>
    </r>
  </si>
  <si>
    <t xml:space="preserve">Модул CAT.6а STP , 10Gb, Тoolless, састављање без алата, за уградњу у patch  панел или утичницу у пољу, типа "SCHRACK  ХСЕМРЈ6ГWА" или еквивалентно; 
</t>
  </si>
  <si>
    <t xml:space="preserve">TOOLLESS LINE -Utičnica za 2 modula, kosa, 80x80mm </t>
  </si>
  <si>
    <t xml:space="preserve">19 Слободностојећи орман 15HU, 
770/600/600 (VxŠxD)" 
</t>
  </si>
  <si>
    <t xml:space="preserve">19 Панел за ранжирање каблова, 1HU, са 5 металних прстенова" </t>
  </si>
  <si>
    <t xml:space="preserve">Patch kabl RJ45 Push Pull , Cat.6a 10Gb, LS0H, sivi, 1,0m. Кабал мора поседовати исправе о усаглашености у којима је наглашено да се ради о каблу са побољшаним карактеристикама у пожару усаглашен са СРПС ЕН 50525  и испитан у складу са СРПС ЕН 60332 </t>
  </si>
  <si>
    <t xml:space="preserve">Patch кабл RJ45 Push Pull , Cat.6a 10Gb, LS0H, сиви, 2,0m. Кабал мора поседовати исправе о усаглашености у којима је наглашено да се ради о каблу са побољшаним карактеристикама у пожару усаглашен са СРПС ЕН 50525  и испитан у складу са СРПС ЕН 60332 </t>
  </si>
  <si>
    <t xml:space="preserve">Савитљива цев M20, 320N, HF </t>
  </si>
  <si>
    <t xml:space="preserve">Савитљива цев M50, 320N, HF </t>
  </si>
  <si>
    <t xml:space="preserve">Напојна шина са 7 утичница и прекидачем, 230Vac 50Hz, типа као  "SCHRACK  ИУ070107-Б" или еквивалентно; 
</t>
  </si>
  <si>
    <t xml:space="preserve">Мерења на линковима, предаја атеста, израда пројекта изведеног стања, обука корисника </t>
  </si>
  <si>
    <t>pauš</t>
  </si>
  <si>
    <t xml:space="preserve">УКУПНО - СТРУКТУРНИ КАБЛОВСКИ СИСТЕМ 
</t>
  </si>
  <si>
    <t xml:space="preserve">СИСТЕМ ВИДЕО-НАДЗОРА </t>
  </si>
  <si>
    <t xml:space="preserve">Испорука, монтажа, подешавање и пуштање у рад ИП камера карактеристика:
Х.264 / МЈПЕГ компресија, 30фпс у резолуцији 2048×1536, варифокални објектив 2,7 ~ 12мм, минимално осветљење 0 лукса са укљученим ИЦ диодама, паметне ИЦ диоде домета до 20 метара, двосмерна аудио комуникација, видео аналитика (детекција лица, детекција пређене линије, детекција упада, детекција промене сцене, детекција звука), микро СД слот (максимална картица 64ГБ), аналогни видео излаз, 1 алармни улаз, 1 алармни излаз, 
ОНВИФ подршка, 12ВДЦ / 24ВАЦ / 
ПоЕ напајање 
</t>
  </si>
  <si>
    <t xml:space="preserve">СДХЦ микро меморијска картица 8ГБ, класс 10 </t>
  </si>
  <si>
    <t xml:space="preserve">Хард диск 1ТБ, САТА, 3.5", Буффер 
64МБ 
</t>
  </si>
  <si>
    <t xml:space="preserve">NVR-4216-P 
П2П мрежни видео снимач за 16 ИП камера са могућношћу аутоматског преузимања видео записа са СД картице камере у случају прекида мрежне конекције (АНР функција), са 4 ПоЕ портова 
Снимање до 200Мбит, максимална резолуција 5 мегапиксела, максимална брзина снимања по каналу 8Мбпс, 1 ХДМИ излаз, 1 ВГА излаз, излазна резолуција до 1920x1080, двосмерна аудио комуникација, могућност прикључења до 2 САТА хард диска максималног капацитета до 8ТБ, 2 УСБ порта, 4 алармна улаза, 2 релејна излаза, надзор путем Интернета, софтвер за паметне мобилне телефоне, 
12ВДЦ  
</t>
  </si>
  <si>
    <t xml:space="preserve"> ПоЕ+ свич 8порт Гигабит 10/100/1000Мб/с 802.3аф/ат до 124W, десктоп /19" рацк  iii ПоЕ Порт Приоритy Фунцтион - Оверлоад Аррангемент, 802.3x флоw контрол, ауто-уплинк еверy порт, Ецо енергy-ефициент </t>
  </si>
  <si>
    <t>Ситан потрошни материјал.</t>
  </si>
  <si>
    <t xml:space="preserve">Фино подешавање, пуштање система у комплетно исправан рад, обука корисника, пројекат изведеног стања </t>
  </si>
  <si>
    <t>УКУПНО - СИСТЕМ ВИДЕО НАДЗОРА</t>
  </si>
  <si>
    <t xml:space="preserve">АЛАРМНИ СИСТЕМ  </t>
  </si>
  <si>
    <t xml:space="preserve">Испорука и уградња ребрасте инсталационе (LS0H) цеви пречника 20/14мм. Позиција обухвата уградњу потребних разводних кутија, обујмица и наставака од LS0H материјала. </t>
  </si>
  <si>
    <t xml:space="preserve">Испорука и полагање у већ постављене цеви и у ПНК каналима кабла ЈH(St)H 3x2x0,8мм за повезивање сензора алармног система. </t>
  </si>
  <si>
    <t xml:space="preserve">Испорука и полагање у већ постављене цеви и у ПНК каналима кабла NHXHX 3x1,5мм² за напајање алармне централе и додатног напајања. </t>
  </si>
  <si>
    <t xml:space="preserve">Набавка, испорука и монтажа алармне централе типа "Дигиплеx ЕВО 192" или еквивалентно  (192 зона, БУС технологија, 8 зона на плочи (16 са АТЗ), 4 партиције, 2 ПГМ излаза на плочи, функција контроле приступа, до 127/95 модула за проширење, у металној кутији 11"x11") са акумулатором и трафоом </t>
  </si>
  <si>
    <t xml:space="preserve">Набавка, испорука и уградња модула за помоћно напајање типа "Дигиплеx ДГП2-ПС17" или еквивалентно  (1.7А чоперски извор напајања са потпуним надзором (присуство АЦ, присуство акумулатора, неисправан акумулатор, преоптерећење)) са кутијом, акумулатором и трафоом </t>
  </si>
  <si>
    <t xml:space="preserve">Набавка, испорука и монтажа шифратора ЕВО 641+ (ЛЦД шифратор, 1 зона, 1 ПГМ, 3 паник тастера). </t>
  </si>
  <si>
    <t xml:space="preserve">Набавка, испорука и монтажа адресабилног детектора покрета типа "Дигиплеx ДM-50" или еквивалентно  (домет 12м, видни угао 
110°, дигитални са дуалним сензорским елементом, метални оклоп омогућава максималну заштиту од РФ и ЕМ сметњи) 
</t>
  </si>
  <si>
    <t xml:space="preserve">Испорука и уградња алармне сирене са строб лампом за спољну монтажу  </t>
  </si>
  <si>
    <t xml:space="preserve">Испорука и уградња интерфејса за директно повезивање 307УСБ, за комуникацију ПЦ и централе до 60м, ЛЕД индикација серијски и УСБ порт, повезује серијски порт алармне централе са серијским или УСБ портом ПЦ-а </t>
  </si>
  <si>
    <t xml:space="preserve">Испорука и уградња уређаја за ГСМ дојаву типа "PAGER 3" или еквивалентно. </t>
  </si>
  <si>
    <t xml:space="preserve">Ситан потрошни материјал. </t>
  </si>
  <si>
    <t xml:space="preserve">По завршеном послу и извођењу свих врста радова  потребно је обезбедити: 
1. Програмирање централе, функционално испитивање и пуштање у рад 
2. Едукација руковаоца системом. 
3. Пројекат изведеног стања. 
</t>
  </si>
  <si>
    <t>УКУПНО - АЛАРМНИ СИСТЕМ</t>
  </si>
  <si>
    <t xml:space="preserve">СИСТЕМ ОЗВУЧЕЊА </t>
  </si>
  <si>
    <t xml:space="preserve">Испорука, монтажа и повезивање централног уређаја општег озвучења. Централни уређај треба да поседује могућност емитовања сигнала аларма и најаве, дигитално снимљене поруке, контролу линија и да посебује европски сертификат ЕVAC. Систем је еквавилентног квалитета као  ITC  и састоји се из следећих компоненти:                  Слободностојећи 19" rack орман висине 45HU, основе димензија 800x1000мм (ШxД), са стакленим вратима и кључем, мобилне предње и задње шине 19", демонтажне бочне и задња страна, ножице за нивелацију. Унутар ормана треба да је извршено међусобно повезивање свих металних делова ради изједначења потенцијала у орману. Орман треба да буде прописно уземљен на најближи сабирник за изједначавање потенцијала. Орман типа  "SCHRACK  ДС458010А" или еквивалентно. У орман се монтира следећа опрема: </t>
  </si>
  <si>
    <t xml:space="preserve">Вентилаторски панел са два вентилатора и термостатом, за уградњу у кров слободностојећег ормана, типа
"SCHRACK  ДЛТ44802-А" или еквивалентно; 
</t>
  </si>
  <si>
    <t xml:space="preserve">Напојна шина са 7 утичница и прекидачем, 230Vac 50Hz, типа "SCHRACK  ИУ070107-Б" или еквивалентно; 
</t>
  </si>
  <si>
    <t xml:space="preserve">Носач каблова за хоризонтално вођење каблова, patch  guide, са 5 већих прстенова, 19", 1HU, типа SCHRACK  ДБК14805-- или еквивалентно; 
</t>
  </si>
  <si>
    <t xml:space="preserve">Фиксна полица 19", 650мм, за рацк орман дубине 1000мм, 1HU, носивости 80 кг, типа "SCHRACK  ДФС14865-Ц" или еквивалентно; 
</t>
  </si>
  <si>
    <t xml:space="preserve">Појачавач-миксер, са петозонским излазом за принудни уклоп 
240W/100V еквавилентног квалитета као  ITC-TI-120  
</t>
  </si>
  <si>
    <t xml:space="preserve">Јединица за пуштање музике - интегрисани ДВД/ЦД плејер са подршком за МП3 формат и АМ/ФМ тјунер са 15 станица. Симултани рад оба извора, еквавилентног квалитета као  ITC-T-6221, ITC-T-6222 </t>
  </si>
  <si>
    <t xml:space="preserve">Испорука уградња и повезивање позивне станице са микрофоном  и могућношћу зонског и групног саопштавања, еквавилентног квалитета као  ITC-T-521. </t>
  </si>
  <si>
    <t xml:space="preserve">Испорука уградња и повезивање алармне позивне станице са могућношћу зонског и групног саопштавања алармних порука, еквавилентног квалитета као  ITC-T6203. </t>
  </si>
  <si>
    <t xml:space="preserve">Испорука, уградња и повезивање плафонског звучника са протвпожарном капом, угла зрачења 90 степени , снаге 6W/100V, који има могућност уградње у плафон  типа "SIDIPCS 406" или еквивалентно . </t>
  </si>
  <si>
    <t xml:space="preserve">Испорука, уградња и повезивањег зидног/плафонског звучника угла зрачења 90 степени , снаге 6W/100V, који има могућност уградње на плафон  еквавилентног квалитета као  SID-WHS 5206/T , за уградњу на ходницима и холовима. </t>
  </si>
  <si>
    <t xml:space="preserve">Испорука, монтажа и повезивање регулатора јачине звука 30W/100V, са инсертером и релеом за принудни уклоп за монтажу на/у зид. Позиција обухвата и прикључну кутију са 6 клема 1.5мм2. типа "SID-ATT 030MS" или еквивалентно.  </t>
  </si>
  <si>
    <t xml:space="preserve">Испорука, монтажа и повезивање регулатора јачине звука 60W/100V, са инсертером и релеом за принудни уклоп за монтажу на/у зид. Позиција обухвата и прикључну кутију са 6 клема 1.5мм2. типа "SID-ATT 060MS" или еквивалентно.  </t>
  </si>
  <si>
    <t xml:space="preserve">Испорука, монтажа и повезивање регулатора јачине звука 120W/100V, са инсертером и релеом за принудни уклоп за монтажу на/у зид. Позиција обухвата и прикључну кутију са 6 клема 1.5мм2. типа "SID-ATT 120MS" или еквивалентно.  </t>
  </si>
  <si>
    <t xml:space="preserve">Испорука и полагање кабла типа ЈH(St)H 2x2x0,8 мм делимично кроз гибљиве ребрасте цеви а делимично по перфорираним носачима каблова за инсталацију звучника. Кабал са побољшаним карактеристикама у пожару усаглашен са СРПС ЕН 60332 и са малом емисијом дима у пожару усаглашен са СРПС ЕН 50525  </t>
  </si>
  <si>
    <t xml:space="preserve">Испорука и полагање кабла типа ЈH(St)H 2x2x0,8 мм, Fe180 Е30, делимично кроз гибљиве ребрасте цеви а делимично по перфорирним носачима каблова за инсталацију звучника на линијама без атенуатора.  Кабал са побољшаним карактеристикама у пожару усаглашен са СРПС ЕН 60332 и са малом емисијом дима у пожару усаглашен са СРПС ЕН 50525  
</t>
  </si>
  <si>
    <t xml:space="preserve">Испорука и полагање халоген фрее ребрастих цеви следећих димензија: </t>
  </si>
  <si>
    <r>
      <t xml:space="preserve"> </t>
    </r>
    <r>
      <rPr>
        <sz val="14"/>
        <rFont val="Calibri"/>
        <family val="2"/>
      </rPr>
      <t xml:space="preserve">ø </t>
    </r>
    <r>
      <rPr>
        <sz val="12"/>
        <rFont val="Calibri"/>
        <family val="2"/>
      </rPr>
      <t>16mm</t>
    </r>
  </si>
  <si>
    <t xml:space="preserve">Сет прикључних каблова, остали ситнопотрошни материјал </t>
  </si>
  <si>
    <t xml:space="preserve">Подешавање система, израда пројекта изведеног стања, пуштање у рад и обука корисника. </t>
  </si>
  <si>
    <t>УКУПНО - СИСТЕМ ОЗВУЧЕЊА</t>
  </si>
  <si>
    <t>СИСТЕМ ТАЧНОГ  ВРЕМЕНА</t>
  </si>
  <si>
    <t xml:space="preserve">Испорука, монтажа на плафон и повезивање једностраног дигиталног часовника типа  САТ57К-4/3-ЈС "ДМВ" Ниш или еквивалентно- висина цифара 57мм, црвене боје 
- 3  карактера за дан висине 30мм - Формат приказа (хх:мм даy, дд.мм даy),  
- видљив  са око 25м 
- једнострани модел, монтажа на плафон 
</t>
  </si>
  <si>
    <t xml:space="preserve">Испорука, монтажа на плафон и повезивање двостраног дигиталног часовника типа  САТ100К-4/3-ДС "ДМВ" Ниш  или еквивалентно- висина цифара 100мм, црвене боје - 3  карактера за дан висине 50мм - Формат приказа (хх:мм даy, дд.мм даy),  
- видљив  са око 50м 
- двострани модел, монтажа на плафон 
</t>
  </si>
  <si>
    <t xml:space="preserve">Испорука, монтажа и повезивање матичног часовника за синхронизацију свих осталих часовника преко РС485 комуникације. Матични часовник садржи Етхернет модул за синхронизацију </t>
  </si>
  <si>
    <t xml:space="preserve">Испорука, монтажа и повезивање ГПС модула за комуникацију, комплет са РС232 каблом дужине 10м. </t>
  </si>
  <si>
    <t xml:space="preserve">Испорука и полагање кабла типа LiHCH 4x1.5 мм2 , делимично кроз гибљиве ребрасте цеви а делимично по перфорирним носачима каблова за инсталацију комуникације дигиталних сатова.  Кабал са побољшаним карактеристикама у пожару усаглашен са СРПС ЕН 60332 и са малом емисијом дима у пожару усаглашен са 
СРПС ЕН 50525  
</t>
  </si>
  <si>
    <t xml:space="preserve">Испорука и полагање кабла типа N2XH-Ј 3x1.5 мм2 /1м делимично кроз гибљиве ребрасте цеви а делимично по перфорирним носачима каблова за инсталацију напајања дигиталних сатова од спратних ормана споствене потрошње.  Кабал са побољшаним карактеристикама у пожару усаглашен са СРПС ЕН 60332 и са малом емисијом дима у пожару усаглашен са 
СРПС ЕН 50525  
</t>
  </si>
  <si>
    <r>
      <t xml:space="preserve">ø </t>
    </r>
    <r>
      <rPr>
        <sz val="10"/>
        <rFont val="Calibri"/>
        <family val="2"/>
      </rPr>
      <t>29mm</t>
    </r>
  </si>
  <si>
    <t xml:space="preserve">Пуштање система у рад, Израда пројекта изведеног стања, предаја атеста, обука корисника. </t>
  </si>
  <si>
    <t>УКУПНО - СИСТЕМ ТАЧНОГ ВРЕМЕНА</t>
  </si>
  <si>
    <t xml:space="preserve">РЕКАПИТУЛАЦИЈА: </t>
  </si>
  <si>
    <t>УКУПНО -СТРУКТУРНИ КАБЛОВСКИ СИИСТЕМ</t>
  </si>
  <si>
    <t>УКУПНО -СИСТЕМ ВИДЕО НАДЗОРА</t>
  </si>
  <si>
    <t>потпис и печат</t>
  </si>
  <si>
    <t>INSTALACIJA DOJAVE POŽARA - uz Projekat za izvođenje za rekonstrukciju i dogradnju školske ustanove "Lane" u Doljevcu u "Obrazovni kompleks" na K.P. br. 2060, k.o. Doljevac,  II faza izvodjenja radova</t>
  </si>
  <si>
    <t>1.0.</t>
  </si>
  <si>
    <t xml:space="preserve">Isporuka, montaža i povezivanje interaktivnog adresibilnog sistema za dojavu požara  tipa "UniPOS" IFS 7002 ili ekvivalentno.Sistem se sastoji iz jedne jednice IFS 7002-4 na koju je moguće povezati 2 adresibilne petlje sa po 125 adresa, sa mogućnošću račvanja. Potpuna programabilnost centrale i uređaja, vezanih na signalu konturu pomoću ugrađene tastasture i/ili računara. Automatsko adresiranje uređaja na konturi prilikom konfigurisanja sistema. LCD ekran za prikaz saopštenja. Korisničko-orjentisani interfejs za programiranje i upravljanje sistemom. Napojna jedinica sa akumulatorskim baterijama 2 x (2x 12V , 32 Ah ) u skladu sa 60896-21:2010 SRPS EN 60896-22:2010, SRPS N.S6.061:1989, za rezervno napajanje sistema  minimalno 72 sata u mirnom i 30 minuta u alarmnom režimu. Centrala atestirana prema SRPS EN 54-2:2008.
</t>
  </si>
  <si>
    <t>kompl</t>
  </si>
  <si>
    <t xml:space="preserve">Isporuka, montaža i povezivanje paralelnog kontrolnog tabloa kontrolnoj sobi, ekvivalentnog kvaliteta kao UNIPOS 7002P.
</t>
  </si>
  <si>
    <t xml:space="preserve">Isporuka, povezivanje i parametrisanje RS232/Ethernet modula za povezivanje požarne centrale na lokalnu računarsku mrežu.
</t>
  </si>
  <si>
    <t xml:space="preserve">Isporuka montaža i povezivanje optičko-dimnog protivpožarnog javljača ekvivalentnog kvaliteta kao "UniPOS"7130, sa podnožjem za montažu na plafon. Otkriva požar u ranom stadijumu njegovog razvitka na osnovu koncentracije dima. Nivo osetljivosti na koncentraciju dima, može se postaviti programski protivpožarnom centralom IFS 7002. Ugrađen izolator kratkog spoja. U skladu sa SRPS EN 54-7:2008.
</t>
  </si>
  <si>
    <t xml:space="preserve">Isporuka montaža i povezivanje optičko-dimnog protivpožarnog javljača ekvivalentnog kvaliteta kao "UniPOS"7130, sa podnožjem za montažu u spuštenom plafonu, komplet sa paralelnim svetlonim signalizatorom koji se postavlja na plafon. U skladu sa SRPS EN 54-7:2008.
</t>
  </si>
  <si>
    <t>6.0.</t>
  </si>
  <si>
    <t>Isporuka, montaža i povezivanje optičko-termičkog protivpožarnog javljača ekvivalentnog kvaliteta kao "UniPOS"7160, sa podnožjem. Temperaturna klasa rada je u saglasnosti sa evropskim normama EN 54/5 - A1P, A2P ili BR i programski se posatavlja. U skladu sa SRPS EN 54-5, 7:2008. Ugrađen izolator kratkog spoja.</t>
  </si>
  <si>
    <t>7.0.</t>
  </si>
  <si>
    <t>Isporuka, montaža i povezivanje ručnog javljača ekvivalentnog kao "UniPOS" 715. Predviđen je za davanje signala protivpožarnoj centralni ručnim aktiviranjem pri postojanju požara. Aktiviranje javljača se prikazuje crvenom LED diodom. Zadovoljava zahteve evropske norme EN 54/11 za ručne javljače tipa A.  SRPS EN 54-5, 7:2008. Ugrađen izolator kratkog spoja.</t>
  </si>
  <si>
    <t>8.0.</t>
  </si>
  <si>
    <t>Isporuka, montaжа и povezivanje konvencionalne sirene ekvivalentnog kvaliteta kao "UniPOS" SV 2002F za unutrašnju montažu. U skladu sa SRPS EN 54-2:2008, SRPS EN 54-14. Koristi se za zvučnu signalizaciju pri požaru.</t>
  </si>
  <si>
    <t>9.0.</t>
  </si>
  <si>
    <t>Isporuka, montaža i povezivanje neprekidnog napajanja sličnog kao "UniPOS" FS5200P, 24V DC; 3.5A, sa rezervnom baterijom 2x12V DC/7Ah, za montažu u razvodnim ormanima. Napaja nespojne releje sa 230 VAC kontaktima za aktiviranje izvršnih dejstava. U skladu sa SRPS EN 54-4:2008</t>
  </si>
  <si>
    <t>10.0.</t>
  </si>
  <si>
    <t xml:space="preserve">Isporuka, montaža  i povezivanje kontrolnog-izvršnog uređaja ekvivalentnog kvaliteta kao "UniPOS" FD7203IO, za monitoring ulaznih signala i davanja izvršnih komandi za protiv-požarne funkcije ( komanda liftu za spuštanje, deblokada vrata pod kontrolom pristupa, prinudni uklop ozvučenja). Ima integrisan digitalni ulaz i relejni izlaz. U skladu sa SRPS EN 54-17:20, SRPS EN 54-18:2008, </t>
  </si>
  <si>
    <t>11.0.</t>
  </si>
  <si>
    <t>Isporuka, montaža i povezivanje telefonskog komunikatora ekvivalentnog kvaliteta kao TVOX</t>
  </si>
  <si>
    <t>12.0.</t>
  </si>
  <si>
    <t>Isporuka i polaganje kabla J-H ( ST ) H (2x2x0.8) delimično u perforiranim nosačima kablova (predmet projekta elektroenergetskih instalacija ), delimično u zidu u rebrastim cevima za instalaciju signalne petlje i signalnih linija.</t>
  </si>
  <si>
    <t>13.0.</t>
  </si>
  <si>
    <t>Isporuka i polaganje klabla NHXHX FE 180 E30 3x 1.5mm2 kablova, delimično u zidu u rebrastim cevima za instalaciju alarmnih sirena i za napajanje ulazno - izlaznih modula koji imaju signalnu i izvršnu funkciju. Kabl sa poboljšanjim karakteristikama u požaru usaglašen sa SRPS EN 60332 i sa malom emisijom dima  u požaru usaglašen sa SRPS EN 50525</t>
  </si>
  <si>
    <t>14.0.</t>
  </si>
  <si>
    <t xml:space="preserve">Isporuka i polaganje halogen "free"rebrastih cevi sledećih dimenzija : </t>
  </si>
  <si>
    <r>
      <t xml:space="preserve">ø </t>
    </r>
    <r>
      <rPr>
        <sz val="10"/>
        <rFont val="Calibri"/>
        <family val="2"/>
      </rPr>
      <t>16mm</t>
    </r>
  </si>
  <si>
    <t>15.0.</t>
  </si>
  <si>
    <t>Ispitivanje instalacije, podešavanje parametara sisitema, puštanje u rad, izrada projekta izvredenog stanja, obuka korisnika.</t>
  </si>
  <si>
    <t>UKUPNO - SISTEM DOJAVE POŽARA</t>
  </si>
  <si>
    <t>RADOVA, OPREME I MATERIJALA ZA IZRADU MAŠINSKIH INSTALACIJA - uz Projekat za izvođenje za rekonstrukciju i dogradnju školske ustanove "Lane" u Doljevcu u "Obrazovni kompleks" 
na K.P. br. 2060, k.o. Doljevac,  II faza izvodjenja radova</t>
  </si>
  <si>
    <t>A</t>
  </si>
  <si>
    <t xml:space="preserve">INSTALACIJA I ELEMENTI OPREME 
RADIJATORSKOG GREJANJA
(podrazumeva se nabavka, isporuka i ugradnja)
</t>
  </si>
  <si>
    <t>I</t>
  </si>
  <si>
    <t>Grejna tela i fina armatura</t>
  </si>
  <si>
    <t>Nabavka i montaža -Aluminijumski liveni radijatori tipa "VOX” ili  proizvod fabrike radijatora tipa "Global" (radijatori su bele boje). tip VOX 600/80 ili ekvivalentno.</t>
  </si>
  <si>
    <t>čl.</t>
  </si>
  <si>
    <r>
      <t>Nabavka i montaža -Radijatorska redukcija za aluminijumske radijatore:
Ø1" - Ø1/2"</t>
    </r>
    <r>
      <rPr>
        <sz val="10"/>
        <color rgb="FFFF0000"/>
        <rFont val="Arial Narrow"/>
        <family val="2"/>
      </rPr>
      <t xml:space="preserve"> </t>
    </r>
    <r>
      <rPr>
        <sz val="10"/>
        <rFont val="Arial Narrow"/>
        <family val="2"/>
        <charset val="238"/>
      </rPr>
      <t>LEVA</t>
    </r>
    <r>
      <rPr>
        <sz val="10"/>
        <rFont val="Arial Narrow"/>
        <family val="2"/>
      </rPr>
      <t xml:space="preserve">
</t>
    </r>
  </si>
  <si>
    <r>
      <t>Nabavka i montaža -Radijatorska redukcija za aluminijumske radijatore:
Ø1" - Ø1/2"</t>
    </r>
    <r>
      <rPr>
        <sz val="10"/>
        <rFont val="Arial Narrow"/>
        <family val="2"/>
        <charset val="238"/>
      </rPr>
      <t xml:space="preserve"> DESNA</t>
    </r>
    <r>
      <rPr>
        <sz val="10"/>
        <rFont val="Arial Narrow"/>
        <family val="2"/>
      </rPr>
      <t xml:space="preserve">
</t>
    </r>
  </si>
  <si>
    <r>
      <t xml:space="preserve">Nabavka i montaža -Radijatorski čep za aluminijumske radijatore:
Ø1" </t>
    </r>
    <r>
      <rPr>
        <sz val="10"/>
        <color rgb="FFFF0000"/>
        <rFont val="Arial Narrow"/>
        <family val="2"/>
      </rPr>
      <t xml:space="preserve"> </t>
    </r>
    <r>
      <rPr>
        <sz val="10"/>
        <rFont val="Arial Narrow"/>
        <family val="2"/>
        <charset val="238"/>
      </rPr>
      <t xml:space="preserve">LEVI </t>
    </r>
    <r>
      <rPr>
        <sz val="10"/>
        <color rgb="FFFF0000"/>
        <rFont val="Arial Narrow"/>
        <family val="2"/>
      </rPr>
      <t xml:space="preserve">
</t>
    </r>
  </si>
  <si>
    <r>
      <t xml:space="preserve">Nabavka i montaža -Radijatorski čep za aluminijumske radijatore:
Ø1" </t>
    </r>
    <r>
      <rPr>
        <sz val="10"/>
        <color rgb="FFFF0000"/>
        <rFont val="Arial Narrow"/>
        <family val="2"/>
      </rPr>
      <t xml:space="preserve"> </t>
    </r>
    <r>
      <rPr>
        <sz val="10"/>
        <rFont val="Arial Narrow"/>
        <family val="2"/>
        <charset val="238"/>
      </rPr>
      <t>DESNI</t>
    </r>
    <r>
      <rPr>
        <sz val="10"/>
        <color rgb="FFFF0000"/>
        <rFont val="Arial Narrow"/>
        <family val="2"/>
      </rPr>
      <t xml:space="preserve">
</t>
    </r>
  </si>
  <si>
    <t xml:space="preserve">Nabavka i montaža -Radijatorske spojnice, za aluminijumske radijatore:
Ø1"
</t>
  </si>
  <si>
    <t xml:space="preserve">Nabavka i montaža -Dihtung spojnice, za aluminijumske radijatore:
Ø1"
</t>
  </si>
  <si>
    <t xml:space="preserve">Nabavka i montaža -Pribor za montažu i ugradnju aluminijumskih radijatora konzole
</t>
  </si>
  <si>
    <t>set</t>
  </si>
  <si>
    <t xml:space="preserve">Nabavka i montaža -HERZ-TS-90-Termostatski radijatorski ventil od mesinga, 
niklovan sa belom kapom.                                                     
Zaptivanje vretena pomoću O prstena.Termostatski ventil - gornji deo zamenljiv HERZ-uređajem za zamenu pod pritiskom- Changefix. Univerzalni model sa specijalnim mufom za navojnu cev i priključak steznim setom za kalibrisane cevi od mekog čelika, bakra i višeslojnih cevi. 
Priključak grejnog tela sa konusnim zaptivanjem. 
Termostatski pogon pomoću svih HERZ- Termostatskih glava. 
Maks. radna temperatura: 120 °C                                         
Maks. radni pritisak:  10 bar                                                  
Kod  primene HERZ-steznog seta treba obratiti pažnju na njegove pogonske uslove.                                              
Testiran u skladu EN 215. Proizvođač HERZ ili ekvivalentno.
</t>
  </si>
  <si>
    <t>R1/2" EK, spajanje na čelične cevi</t>
  </si>
  <si>
    <t>R1/2" PRAVI, spajanje na čelične cevi</t>
  </si>
  <si>
    <t xml:space="preserve">Nabavka i montaža -HERZ-RL-1-Povratni radijatorski ventil-navijak od mesinga, niklovan. Zaptivanje vretena pomoću O-prstena.  Univerzalni model sa specijalnim mufom za navojnu cev i priključak steznim setom za kalibrisane cevi od mekog čelika, bakra i višeslojnih cevi.
Priključak grejnog tela sa konusnim zaptivanjem
Maks. pogonska temperatura: 120 °C 
Maks. pogonski pritisak: 10 bar 
Kod primene HERZ-steznog seta treba obratiti pažnju na njegove pogonske uslove. Proizvođač HERZ ili ekvivalentno.
</t>
  </si>
  <si>
    <t xml:space="preserve">Nabavka i montaža -"HERZCULES", HERZ-termostatska glava "H",masivne izvedbe protiv vandalizma, krađe i neovlašćenog upravljanja.
Sa hidrosenzorom, opseg podešavanja 8–26 °C, sa automatskom zaštitom od smrzavanja. Montaža i demontaža moguća samo pomoću uređaja za izvlačenje 1 9554 01 i ključa 1 6616 00 (posebno se naručuju). Nameštanje željene temperature pomoću uređaja za deblokadu 1 9554 00 (u isporuci). Pokazivač nameštanja ostaje pokriven u poziciji blokade. Za ugradnju na termostatski ventil (HERZ-TS-90). Proizvođač HERZ ili ekvivalentno.
</t>
  </si>
  <si>
    <t xml:space="preserve">Nabavka i montaža -Odzračni automatski radijatorski čep sa ventilom za ispuštanje vazduha. Napravljen od kovanog mesinga i hromiran. Sa sigurnosnim higroskopskim čepom i zaptivkom.
Pmax radni: 10 bar.
Pmax ispuštanja vazduha: 6 bar.
Tmax radna: 110 C. Proizvođač tipa "Caleffi" ili ekvivalentno.
</t>
  </si>
  <si>
    <t xml:space="preserve">R1" </t>
  </si>
  <si>
    <t>Nabavka i montaža -Slavine za punjenje i pražnjenje za ugradnja na grejnim telima, obavezno sa metalnim čepom i zaštitom od neovlašćenog korišćenja, dimenzija:</t>
  </si>
  <si>
    <t>R1/2"</t>
  </si>
  <si>
    <t xml:space="preserve">Nabavka i montaža -Ozračni lonci od crnih šavnih cevi, očišćeni, zaštićeni temeljnom i završnom bojom, sa returom od crne šavne cevi Ø21,3x2,0 u dužini ~ 3m i loptastom slavinom sa plugom R1/2", sledećih dimenzija: 
Ø42,4x2,6mm; L=250mm
</t>
  </si>
  <si>
    <t>UKUPNO I :</t>
  </si>
  <si>
    <t>II</t>
  </si>
  <si>
    <t>Cevna mreža, oprema i armatura</t>
  </si>
  <si>
    <t>Nabavka i montaža -Čelične šavne cevi za izvođenje instalacije centralnog radijatorskog grejanja, dimenzija:</t>
  </si>
  <si>
    <t>Ø21,3x2,0mm</t>
  </si>
  <si>
    <t>Ø26,9x2,3mm</t>
  </si>
  <si>
    <t xml:space="preserve"> Ø33,7x2,6mm</t>
  </si>
  <si>
    <t>Ø42,4x2,6mm</t>
  </si>
  <si>
    <t>Ø48,3x2,6mm</t>
  </si>
  <si>
    <t>Ø60,3x2,9mm</t>
  </si>
  <si>
    <t>Za spojni i zaptivni materijal hamburške lukove, konzole, držače, dvodelne cevne obujmice, vešaljke za cevi, brezone,  čvrste i klizne oslonce, čaure, kudelju, laneno ulje, gips i sl. materijal potreban za izvođenje i polaganje cevne mreže , daje se 60% od pozicije 1.</t>
  </si>
  <si>
    <t xml:space="preserve">Nabavka i montaža -Cevni bešavni luk za zavarivanje:90° R=1,5:
90° R=1,5D Ø60,3
</t>
  </si>
  <si>
    <t>Nabavka i montaža -Čišćenje i miniziranje cevi, temeljnom bojom:</t>
  </si>
  <si>
    <t>Nabavka i montaža -Farbanje vidne cevne mreže koja se ne izoluje završnom bojom - radijator  lakom otpornim na 110ºC u beloj boji.</t>
  </si>
  <si>
    <t>Nabavka i montaža -Sunđerasta cevasta izolacija za izolovanje crnih cevi, sledećih dimenzija:</t>
  </si>
  <si>
    <t xml:space="preserve"> Ø22mm / 9mm</t>
  </si>
  <si>
    <t>Ø28mm / 9mm</t>
  </si>
  <si>
    <t>Ø35mm / 9mm</t>
  </si>
  <si>
    <t>Ø42mm / 9mm</t>
  </si>
  <si>
    <t>Ø48mm / 9mm</t>
  </si>
  <si>
    <t>Ø60mm / 9mm</t>
  </si>
  <si>
    <t>UKUPNO II</t>
  </si>
  <si>
    <t>A  REKAPITULACIJA :</t>
  </si>
  <si>
    <t>I Grejna tela i fina armatura</t>
  </si>
  <si>
    <t>II Cevna mreža, oprema i armatura</t>
  </si>
  <si>
    <t>UKUPNO A :</t>
  </si>
  <si>
    <t>B</t>
  </si>
  <si>
    <t xml:space="preserve">INSTALACIJA I OPREMA U  PODSTANICAMA  
(podrazumeva se nabavke, isporuka i ugradnja)
</t>
  </si>
  <si>
    <t>Nabavka i montaža -Kuglaste navojne slavine sa polugom FF, spojnim i zaptivnim materijalom, sledećih dimenzija:</t>
  </si>
  <si>
    <t>R 1/2" NP6</t>
  </si>
  <si>
    <t xml:space="preserve"> R 5/4" NP6</t>
  </si>
  <si>
    <t>R 2" NP6</t>
  </si>
  <si>
    <t>Nabavka i montaža -Zaporni leptir ventili sa prirubnicama i kontraprirubnicima, spojnim i zaptivnim materijalom, za radne temperature od 20 do +120ºC, sledećih dimenzija:</t>
  </si>
  <si>
    <t>DN65 PN6</t>
  </si>
  <si>
    <t xml:space="preserve">Nabavka i montaža -Nepovratni ventil sa oprugom FF, spojnim i zaptivnim materijalom, sledećih dimenzija:
R 2" PN6
</t>
  </si>
  <si>
    <t>Nabavka i montaža -Kosi hvatač nečistoća sa lozom FF spojnim i zaptivnim materijalom, sledećih dimenzija:</t>
  </si>
  <si>
    <t>R 2" PN6</t>
  </si>
  <si>
    <t>Nabavka i montaža -Kosi hvatač nečistoća sa prirubnicama, kontraprirubnicama spojnim i zaptivnim materijalom, sledećih dimenzija:</t>
  </si>
  <si>
    <t>Nabavka i montaža -Ručni regulacioni ventili, tip 4017 M, proizvod tipa HERZ ili ekvivalentni, sa spojnim i zaptivnim materijalom, sledećih dimenzija:</t>
  </si>
  <si>
    <t>R1/2" PN6</t>
  </si>
  <si>
    <t>R5/4" PN6</t>
  </si>
  <si>
    <t>R2" PN6</t>
  </si>
  <si>
    <t>Nabavka i montaža -Gumeni cevni kompezator sa prirubnicama, sledećih dimenzija:</t>
  </si>
  <si>
    <t>DN32 PN6</t>
  </si>
  <si>
    <t>DN40 PN6</t>
  </si>
  <si>
    <t xml:space="preserve">Nabavka i montaža -Cirkulaciona pumpa frekventno regulisana za toplu vodu, tip:Stratos 40/1-10 CAN PN 6/10, proizvođač WILO ili ekvivalentno sledećih karakteristika: 
G=4,95m³/h; H=4m
1,3A-230V, N=190W, m=9,5kg
</t>
  </si>
  <si>
    <t xml:space="preserve">Nabavka i montaža -Cirkulaciona pumpa frekventno regulisana za toplu vodu, tip:Stratos 32/1-10 CAN PN 6/10, proizvođač WILO ili ekvivalentno, sledećih karakteristika:
G=3,85m³/h; H=3m   * 1,3A-230V, N=190W, m=8,5kg
</t>
  </si>
  <si>
    <t xml:space="preserve">Trokraki regulacioni ventil sa lozom, spojnim i zaptivnim materijalom i  elektromotornim pogonom, proizvođač tipa Feniks BB ili ekvivalentno, sledećih karakteristika:
TVN-40/25
DN40 (R6/4") NP16, kvs=25m³/h, +5 do +120ºC   elektromotorni  pogon - EPV 3N
</t>
  </si>
  <si>
    <t xml:space="preserve">TVN-32/16
DN32 (R5/4") NP16, kvs=16m³/h, +5 do +120ºC   elektromotorni  pogon - EPV 3N
</t>
  </si>
  <si>
    <t xml:space="preserve">Nabavka i montaža -Razdelnik i sabirnik od šavnih čeličnih cevi,  sa tri priključaka, (dato grafičkom dokumentacijom), za sistem grejanja škole, sledećih dimenzija:
Ø 108x4x1500mm-razdelnik, priključci sa lozom R2" 
kom.3, R1/2" kom. 2
Ø 108x4x1500mm-sabirnik, priključci sa lozom R2" kom.3, 
R1/2" kom. 2
NAPOMENA: Razdelnik i sabirnik su antikorozivno zaštićeni i izolovani sunđerastom izolacijom debljine  13mm.
</t>
  </si>
  <si>
    <t xml:space="preserve">Razdelnik i sabirnik od šavnih čeličnih cevi,  sa tri priključaka, (dato grafičkom dokumentacijom), za sistem grejanja vrtića, sledećih dimenzija:
Ø 88,9x3,2x1500mm-razdelnik, priključci sa lozom R2" 
kom.3, R1/2" kom. 2
Ø 88,9x3,2x1200mm-sabirnik, priključci sa lozom R2" 
kom.3, R1/2" kom. 2  NAPOMENA: Razdelnik i sabirnik su antikorozivno zaštićeni i izolovani sunđerastom izolacijom deblj.  13mm.
</t>
  </si>
  <si>
    <t>Nabavka i montaža -Cevne čelične koncentrične redukcije za  zavarivanje, sledećih dimenzija:</t>
  </si>
  <si>
    <t>Ø 60,3 / Ø 48,3 mm</t>
  </si>
  <si>
    <t>Ø 60,3 / Ø 42,4 mm</t>
  </si>
  <si>
    <t xml:space="preserve">Nabavka i montaža -Slavina za punjenje i pražnjenje, sledećih dimenzija:
R1/2"
</t>
  </si>
  <si>
    <t xml:space="preserve">Nabavka i montaža -Bimetalni termometar, 0-120°C, sledećih dimenzija:
Ø80- 1/2"-aksijalni priključak
</t>
  </si>
  <si>
    <t xml:space="preserve">Nabavka i montaža -Manometar sa radijalnim priključkom, 0-6bar, sledećih dimenzija:
Ø100- 1/2"
</t>
  </si>
  <si>
    <t>Nabavka i montaža -Manometarska slavina R1/2" NP10</t>
  </si>
  <si>
    <t xml:space="preserve">Nabavka i montaža -Konstrukcije od uglovnih čeličnih stubova od HOP  za montažu  opreme:
50.50.3
</t>
  </si>
  <si>
    <t>kg</t>
  </si>
  <si>
    <t xml:space="preserve">Nabavka i montaža -Ozračni lonci od crnih šavnih cevi, očišćeni, zaštićeni temeljnom i završnom bojom, sa returom od crne šavne cevi Ø21,3x2,0 u dužini ~ 3m i loptastom slavinom sa plugom R1/2", sledećih dimenzija: 
Ø108x4mm; L=250mm
</t>
  </si>
  <si>
    <t>Nabavka i montaža -Čelične šavne cevi za izvođenje instalacije u podstanicama, dimenzija:</t>
  </si>
  <si>
    <t xml:space="preserve"> Ø60,3x2,9mm</t>
  </si>
  <si>
    <t xml:space="preserve">Za spojni i zaptivni materijal hamburške lukove, konzole, držače, dvodelne cevne obujmice, vešaljke za cevi, brezone,  čvrste i klizne oslonce, čaure, kudelju, laneno ulje, gips i sl. materijal potreban za izvođenje i polaganje 
cevne mreže , daje se 60% od predhodne pozicije.
</t>
  </si>
  <si>
    <t>Ø22mm / 9mm</t>
  </si>
  <si>
    <t>UKUPNO B :</t>
  </si>
  <si>
    <t>C</t>
  </si>
  <si>
    <t xml:space="preserve">INSTALACIJA I OPREMA U KOTLARNICI - PRIKLJUČAK NA POSTOJEĆU INSTALACIJU 
(podrazumeva se nabavke, isporuka i ugradnja
</t>
  </si>
  <si>
    <t>Demontažni radovi</t>
  </si>
  <si>
    <t>NAPOMENA: Sva demontirana oprema se skladišti u dvorištu postojeće škole i predaje Investitoru!</t>
  </si>
  <si>
    <t>Demontaža postojećih zapornih ventila sa prirubnicama i kontraprirubnicama, sledećih dimenzija:</t>
  </si>
  <si>
    <t>DN80 PN6</t>
  </si>
  <si>
    <t>Demontaža postojeće cirkulacine pumpe GHR65, proizvođač IMP.</t>
  </si>
  <si>
    <t>Demontaža postojeće cevne mreže sa pripadajućom izolacijom, konzolama i vešaljkama, sledećih dimenzija:
Ø76,1x2,9 mm</t>
  </si>
  <si>
    <t>UKUPNO I</t>
  </si>
  <si>
    <t>Montažni radovi (podrazumeva se nabavke, isporuka i ugradnja)</t>
  </si>
  <si>
    <t xml:space="preserve">Nabavka i montaža -Zaporni leptir ventili sa prirubnicama i kontraprirubnicima, spojnim i zaptivnim materijalom, za radne temperature od 20 do +120ºC, sledećih dimenzija:
</t>
  </si>
  <si>
    <t xml:space="preserve">Nabavka i montaža -Kosi hvatač nečistoća sa prirubnicama, kontraprirubnicama spojnim i zaptivnim materijalom, sledećih dimenzija:
DN65 PN6
</t>
  </si>
  <si>
    <t>Nabavka i montaža -Ručni regulacioni ventili, tip 4218 GMF, proizvod HERZ ili ekvivalentno, sa prirubnicama, kontraprirubnicama, spojnim i zaptivnim materijalom, sledećih dimenzija:</t>
  </si>
  <si>
    <t xml:space="preserve">Nabavka i montaža -Cevne čelične koncentrične redukcije za  zavarivanje, sledećih dimenzija:
Ø 76,1  / Ø 60,3 mm
</t>
  </si>
  <si>
    <t xml:space="preserve">Nabavka i montaža -Cirkulaciona pumpa  za toplu vodu, tip: TOP- S, proizvođač WILO ili ekvivalentno, sledećih karakteristika: 
TOP-S 50/7   3~ PN6/10
G=9m³/h; H=5m
1,19A-400V, N=625W, m=17,5kg
</t>
  </si>
  <si>
    <t>Nabavka i montaža -Leptirasta nepovratna klapna za montažu između prirubnica, sledećih dimenzija:</t>
  </si>
  <si>
    <t xml:space="preserve">DN65 </t>
  </si>
  <si>
    <t>Nabavka i montaža -Čelične šavne cevi za izvođenje instalacije priključka u kotlarnici, dimenzija:   Ø76,1x2,9mm</t>
  </si>
  <si>
    <t>Za spojni i zaptivni materijal hamburške lukove, konzole, držače, dvodelne cevne obujmice, vešaljke za cevi, brezone,  čvrste i klizne oslonce, čaure, kudelju, laneno ulje, gips i sl. materijal potreban za izvođenje i polaganje cevne mreže , daje se 60% od predhodne pozicije.</t>
  </si>
  <si>
    <t xml:space="preserve">Nabavka i montaža -Cevni bešavni luk za zavarivanje:90° R=1,5:
90° R=1,5D Ø76,1
</t>
  </si>
  <si>
    <t xml:space="preserve">Nabavka i montaža -Celokupnu cevnu cevnu instalaciju novog priključka   izolovati mineralnom vunom u Al limu. Izolaciju izvesti nakon čišćenja cevovoda od površinske korozije i nečistoće svih vrsta, premaza antikorozivnim premazom u dva sloja i ispitivanja instalacije na hladni vodeni pritisak.
 prečnik cevi            debljina izolacije
DN25, DN32                    40mm
</t>
  </si>
  <si>
    <t>DN40, DN65                    50mm</t>
  </si>
  <si>
    <t>m2</t>
  </si>
  <si>
    <t>C REKAPITULACIJA:</t>
  </si>
  <si>
    <t>I  Demontažni radovi</t>
  </si>
  <si>
    <t>II  Montažni radovi (podrazumeva se nabavke, isporuka i ugradnja)</t>
  </si>
  <si>
    <t>UKUPNO C :</t>
  </si>
  <si>
    <t>D</t>
  </si>
  <si>
    <t xml:space="preserve">TOPLOVOD
(podrazumeva se nabavka, isporuka i ugradnja)
</t>
  </si>
  <si>
    <t>Mašinski radovi</t>
  </si>
  <si>
    <t xml:space="preserve">Nabavka i montaža -Čelične predizolovane cevi  (čelične cevi predizolovane tvrdom poliuretanskom penom u PE zaštitnoj cevi na bazi PUR PEN/PEHD shodno EN 253), za izradu toplovoda, sa žicama za detekciju curenja sistema predizolovanih cevi, sledećih dimenzija:
DN65, Ø76,1x2,9 mm (Da 140 mm)
</t>
  </si>
  <si>
    <t xml:space="preserve">Nabavka i montaža -Predizolovani cevni luk 1,5D- 90°, sa žicama za detekciju curenja sistema predizolovanih cevi, sledećih dimenzija:
DN65, Ø76,1x2,9 mm (Da 140 mm)
Standardni L=500 mm
</t>
  </si>
  <si>
    <t xml:space="preserve">Nabavka i montaža -Predizolovani cevni luk  α=45°, sa žicama za detekciju curenja sistema predizolovanih cevi, sledećih dimenzija:
DN65, Ø76,1x2,9 mm (Da 140 mm)
</t>
  </si>
  <si>
    <t xml:space="preserve">Nabavka i montaža -Zaptivni obruč (gumeni zaptivni prsten) za cev (prolaz kroz zid):
DN65, za cev Ø76,1x2,9 mm (Da 140 mm)
</t>
  </si>
  <si>
    <t>Nabavka i montaža -Termoskupljajuća spojnica za cev u kompletu sa dva termoskupljajuća rukavca i dva lepljiva polietilenska čepa sa flekom (po spojnici) i sirovinom za ispenjavanje, (purpenom A+B) a sve u skladu sa EN 489:  DN65, za cev Ø76,1x2,9 mm (Da 140 mm)</t>
  </si>
  <si>
    <t xml:space="preserve">Nabavka i montaža -Kompezacioni jastuk, debljine S=40mm, dužine 
L=1000mm
</t>
  </si>
  <si>
    <t xml:space="preserve">Za pomoćni materijal za montažu predizolovanih čeličnih 
cevi usvaja se 20% od ukupne vrednosti pozicije 1-6.
</t>
  </si>
  <si>
    <t>Nabavka i montaža -Spojnice za spajanje bakarnih žica za detekciju vlage.</t>
  </si>
  <si>
    <t xml:space="preserve">Nabavka i montaža -Traka upozorenja žute boje sa natpisom "PAŽNJA TOPLOVOD"
</t>
  </si>
  <si>
    <t xml:space="preserve">Radiografsko ispitivanje, sučeono zavarenih spojeva u 
obimu od 20%.
</t>
  </si>
  <si>
    <t xml:space="preserve">Nabavka i montaža -Čvrste tačke od čeličnih profila za cevi Ø76,1x2,9mm              
</t>
  </si>
  <si>
    <t>Nabavka i montaža -Čelične šavne cevi za izvođenje instalacije u betonskom kanalu u objektu, dimenzija:</t>
  </si>
  <si>
    <t>Ø76,1x2,9mm</t>
  </si>
  <si>
    <t xml:space="preserve">Za spojni i zaptivni materijal hamburške lukove, konzole, držače, dvodelne cevne obujmice, vešaljke za cevi, brezone,  čvrste i klizne oslonce, čaure, kudelju, laneno ulje, gips i sl. materijal potreban za izvođenje i polaganje  cevne mreže , daje se 60% od predhodne pozicije.
</t>
  </si>
  <si>
    <t xml:space="preserve">Nabavka i montaža -Celokupnu cevnu cevnu instalaciju novog priključka   izolovati mineralnom vunom u Al limu. Izolaciju izvesti nakon čišćenja cevovoda od površinske korozije i nečistoće svih vrsta, premaza antikorozivnim premazom u dva sloja i ispitivanja instalacije na hladni vodeni pritisak.
prečnik cevi            debljina izolacije
DN25, DN32                    40mm
DN40, DN65                    50mm
</t>
  </si>
  <si>
    <t xml:space="preserve">Posle završetka finalnih radova na toplovodu a pre zatrpavanja rova izvršiti geodetsko snimanje celokupne trase u svemu prema zakonskoj regulativi za podzemne instalacije. 
</t>
  </si>
  <si>
    <t>Građevinski radovi</t>
  </si>
  <si>
    <t xml:space="preserve">NAPOMENA.
* Pre početka radova na trasi toplovoda isključiti instalacije električne energije i vodovoda na lokaciji. 
* Radove na iskopu duž trase toplovoda raditi sa posebnom pažnjom s obzirom da ne postoji snimak podzemnih instalacija
* S obzirom da se radovi izvode na lokaciji škole i vrtića neophodno je preduzeti sve mere zaštite i obezbeđenja prolaznika za vreme trajanja radova. 
</t>
  </si>
  <si>
    <t>Obeležavanje trase. Obračun po m'.</t>
  </si>
  <si>
    <t>Mašinski iskop zemlje za jamu toplovoda na dubini 0-2 m' u materijalu III i IV kategorije u prirodno vlažnom zemljištu u širem profilu sa učešćem ručnog iskopa do 30%. Iskopana zemlja se odlaže na privremenu deponiju u okviru lokacije do radova na nasipanju i uređenju terena. Iskop raditi pažljivo, vodeći računa o udaljenosti ostalih instalacija duž trase. Iskop obezbediti trakama upozorenja duž cele trase iskopa. Obračun po m3.</t>
  </si>
  <si>
    <t>m³</t>
  </si>
  <si>
    <t>Utovar građevinskog šuta i zemlje u transportno sredstvo sa odvozom na  deponiju. Obračun po m³.</t>
  </si>
  <si>
    <t>Nabavka separisanog peska krupnoće zrna 0-4 mm i ugradnja ispod, sa strane i iznad predizolovanih cevi toplovoda. Sabijanje peska vršiti u slojevima i pažljivo, ručnim alatom. Minimalna debljina peska ispod i iznad cevi je 10 cm u zbijenom stanju. Obračun po m³.</t>
  </si>
  <si>
    <t>Nabavka šljunkovito - peskovitog materijala i izrada tamponskog sloja na delu betonskih površina uz optimalno zbijanje u slojevima do 20 cm vibro - sredstvima.Obračun po m³. Granulacija peska 0-4mm. Granulacija šljunka 8-16mm.</t>
  </si>
  <si>
    <t xml:space="preserve">Nasipanje zemlje iz iskopa u rovove toplovoda, do kote 
terena sa sabijanjem. Obračun po m3.
</t>
  </si>
  <si>
    <t xml:space="preserve">Probijanje otvora u zidu od betona debljine do 35cm za prolaz cevi toplovoda. Otvori su dimenzija 70x30cm. Nakon prolaska cevi otvore obraditi u skladu sa postojećim zidovima. Obračun po kom. </t>
  </si>
  <si>
    <t>D REKAPITULACIJA:</t>
  </si>
  <si>
    <t>I  Mašinski radovi</t>
  </si>
  <si>
    <t>II  Građevinski radovi</t>
  </si>
  <si>
    <t>UKUPNO D:</t>
  </si>
  <si>
    <t>E</t>
  </si>
  <si>
    <t xml:space="preserve">SISTEMI ODSISA IZ MOKRIH ČVOROVA
(podrazumeva se nabavka, isporuka i ugradnja)
</t>
  </si>
  <si>
    <t>Nabavka i montaža -Kanalski ventilator kružnog priključka za izvlačenje vazduha  sa reostatom za regulaciju protoka, serija MIXVENT-TD, sa reostatom za regulaciju protoka, sledećih dimenzija:
 tip: TD-1000/250, S&amp;P ili ekvivalentno
L=660m³/h, ΔP=175Pa, n=2800¯¹, N=0,125kW; 0,5A-
230V, m=9,40kg
montaža u spuštenom plafonu  pozicija podrazumeva i materijal i opremu potreban za montažu ventilatora</t>
  </si>
  <si>
    <t xml:space="preserve">Nabavka i montaža -Centrifugalni ventilator za kupatila, serija: EBB-N, ili ekvivalentno, sledećih karakteristika:
tip: EBB-250N, S&amp;P 
</t>
  </si>
  <si>
    <t xml:space="preserve">Nabavka i montaža -Aksijalni ventilator za kupatila, serija: DECOR, ili ekvivalentno, sledećih karakteristika:
tip: DECOR-300, S&amp;P
</t>
  </si>
  <si>
    <t xml:space="preserve">Nabavka i montaža -Plastični vazdušni, štelujući ventili, sledećih dimenzija:
PV - Ø125mm
</t>
  </si>
  <si>
    <t>Nabavka i montaža -Prestrujne aluminijumske rešetke za prestrujavanje vazduha iz jedne prostorije u drugu, tip EX, za ugradnju u vrata, sledećih dimenzija:</t>
  </si>
  <si>
    <t>EX - 300x200mm</t>
  </si>
  <si>
    <t xml:space="preserve"> EX - 400x200mm</t>
  </si>
  <si>
    <t xml:space="preserve"> EX - 400x250mm</t>
  </si>
  <si>
    <t xml:space="preserve"> EX - 500x300mm</t>
  </si>
  <si>
    <t xml:space="preserve">Nabavka i montaža -Spiro kanali glatkih unutrašnjih površina za distribuciju vazduha, od pocinkovanog čeličnog lima debljine date u tehničkom opisu, u svemu preme grafičkoj dokumentaciji. Način izrade, spajanje deonica kanala i fazonskih komada i način postavljanja u svemu prema standardima i normama kvaliteta, materijala i ugradnje i priloženim tehničkim uslovima.            
masa kanala
</t>
  </si>
  <si>
    <t xml:space="preserve">Spojni, zaptivni elementi i fazonski komadi-krivine, račve, reduciri ..., pribor za montiranje kanala i to: obujmice i nosači uglovi i šine, vijci, zaptivači, navojne šipke, nosači i konzole, kao i ostali sitan materijal. Plaća se 30% od  vrednosti predhodne pozicije.
</t>
  </si>
  <si>
    <t>UKUPNO E :</t>
  </si>
  <si>
    <t>F</t>
  </si>
  <si>
    <t xml:space="preserve">SISTEM ODSISA IZ KUHINJE PREKO HAUBA 
(podrazumeva se nabavka, isporuka i ugradnja)
</t>
  </si>
  <si>
    <t xml:space="preserve">Nabavka i montaža -Kuhinska ekonomična zidana (jednostarna) hauba H.1, od nerđajućeg čeličnog lima, debljine 2mm, dimenzija 3400x1000mm, dubine 600mm. Hauba se sastoji:
- 2 priključaka za dovod svežeg vazduha dimenzija 
210x950 mm- 2 x 1000 m3/h
- 2 priključaka za odvod otpadnog vazduha dimenzija 
210x950 mm- 2 x 1250 m3/h
- ekonomične svetiljke 2 x 36 W
- venturijevog ušća za dovod svežeg vazduha
- skupljača masnoće ugrađenih u okvir za pričvršćivanje dimenzija - 7 komada  
perivi filter kalse G3 u kanalima za dovod svežeg vazduha 
FA 950x210mm - 2 komada
- žljeba za skupljanje i ventila za ispuštanje masnoća. Cenom po komadu obuhvatiti i kompletan montažni materijal, kao i materijal za izradu noseće konstrukcije haube.
</t>
  </si>
  <si>
    <t>H.1: 3400x1000x600mm</t>
  </si>
  <si>
    <t xml:space="preserve">Nabavka i montaža -Kuhinska obična zidna hauba H.2, od nerđajućeg čeličnog lima, debljine 2mm, dimenzija 2700x900mm, dubine 600mm. Hauba se sastoji:
- 2 priključaka za odvod otpadnog vazduha dimenzija 
310x400mm- 2 x 800 m3/h
- ekonomične svetiljke 2 x 18 W
- skupljača masnoće ugrađenih u okvir za pričvršćivanje dimenzija - 5 komada                                                   - žljeba za skupljanje i ventila za ispuštanje masnoća. Cenom po komadu obuhvatiti i kompletan montažni materijal, kao i materijal za izradu noseće konstrukcije haube.
H.2: 2700x900x600mm
</t>
  </si>
  <si>
    <t xml:space="preserve">Kuhinska obična zidna hauba H.3, od nerđajućeg čeličnog lima, debljine 2mm, dimenzija 2000x900mm, dubine 600mm. Hauba se sastoji:
- 1 priključak za odvod otpadnog vazduha dimenzija 
310x400mm- 1 x 1600 m3/h
- ekonomične svetiljke 1 x 40 W
- skupljača masnoće ugrađenih u okvir za pričvršćivanje 
dimenzija - 4 komada                                                   - žljeba za skupljanje i ventila za ispuštanje masnoća. Cenom po komadu obuhvatiti i kompletan montažni materijal, kao i materijal za izradu noseće konstrukcije haube.
H.3: 2000x900x600mm
</t>
  </si>
  <si>
    <t>Nabavka i montaža -Centrifugalni krovni ventilator vertikalnog izduva za odsis otpadnog vazduha sa hauba, sa reostatom za regulaciju protoka,  proizvođač S&amp;P, sledećih karakteristika:</t>
  </si>
  <si>
    <t xml:space="preserve">* Odsis sa EKO haube H.1
tip:CRVB/6-560, S&amp;P ili ekvivalentno.
L=2750 m3/h, ∆P=330Pa, N=0,639kW, n=895min-1,50Hz;  2,8A-230V, m=30kg
</t>
  </si>
  <si>
    <t xml:space="preserve">Odsis sa veće haube H.2
tip:CRVB/6-560, S&amp;P ili ekvivalentno
L=1750 m3/h, ∆P=330Pa, N=0,639kW, n=895min-1,50Hz; 
2,8A-230V, m=30kg
</t>
  </si>
  <si>
    <t xml:space="preserve">* Odsis sa manje haube H.3
tip:CRVB/6-560, S&amp;P ili ekvivalentno.
L=1750 m3/h, ∆P=300Pa, N=0,639kW, n=895min-1,50Hz; 
 2,8A-230V, m=30kg
* osnova od galvanski zaštićenog čeličnog lima
</t>
  </si>
  <si>
    <t xml:space="preserve">* ventilaciono kolo sa unazad zakrivljenim lopaticama
Cenom obuhvatiti pored isporuke i ugradnje i sav potreban montažni materijal-konzole, postolje, nosači, reduciri od pocinkovanog lima, fleksibilne veze i dr.(montaža na krovu objekta iznad kuhinje na koti + 8.50m )
</t>
  </si>
  <si>
    <t xml:space="preserve">Aksijalni krovni ventilator za ubacivanje svežeg vazduha na haubi H.1, sa reostatom za regulaciju protoka,  proizvođač S&amp;P, sledećih karakteristika: tip:HCTB/4-450-B, S&amp;P ili ekvivalentno.
L=2200 m3/h, ∆P=165Pa, N=0,480kW, n=1290min-1,50Hz; 230V, m=23,5kg
Cenom obuhvatiti pored isporuke i ugradnje i sav potreban montažni materijal-konzole, postolje, nosači, reduciri od pocinkovanog lima,   fleksibilne veze i dr.(montaža na krovu objekta iznad kuhinje na koti + 8.50m )
</t>
  </si>
  <si>
    <t xml:space="preserve">Nabavka i montaža -Kanal za odvod vazduha sa hauba izrađenih od crnog čeličnog lima d=2,0mm. Pozicija obuhvata i čišćenje i miniziranje kanala.
 kanali-pravougaoni 
</t>
  </si>
  <si>
    <t xml:space="preserve">Spojni i zaptivni elementi, pribor za montiranje kanala i to: obujmice i nosač, uglovi i šine, vijci, zaptivači, navojne šipke, nosači i konzole, kao i ostali sitan materijal. Plaća 
se 15% od vrednosti predhodne pozicije.
</t>
  </si>
  <si>
    <t>Nabavka i montaža -Čišćenje i miniziranje čeličnih kanala.</t>
  </si>
  <si>
    <t xml:space="preserve">Nabavka i montaža -Izolacija dovodnih i odvodnih kanala haube, mineralnom 
vunom debljine 100mm u oblozi od AL lima.
</t>
  </si>
  <si>
    <t xml:space="preserve">Nabavka i montaža -Kanali  za ubacivanje svežeg vazduha od pocinkovanog lima debljine date u tehničkom opisu, u svemu preme grafičkoj dokumentaciji.  Način izrade, spajanje deonica kanala, plenuma i fazonskih komada i način postavljanja u svemu prema priloženim tehničkim uslovima.                       
masa kanala 
</t>
  </si>
  <si>
    <t xml:space="preserve">Spojni i zaptivni elementi, pribor za montiranje kanala i to: obujmice i nosači uglovi i šine, vijci, zaptivači, navojne šipke, nosači i konzole, kao i ostali sitan materijal. Plaća 
se 20% od vrednosti predhodne pozicije.
</t>
  </si>
  <si>
    <t>Nabavka i montaža -Sunđerasta elastomerna samolepljiva izolacija u koturu sa parnom branom, za izolovanje napojnih vazdušnih kanala i plenuma za distribuciju vazduha u kuhinji koje je potrebno izolovati, debljine 13mm</t>
  </si>
  <si>
    <t>Nabavka i montaža -Sunđerasta elastomerna samolepljiva izolacija u koturu sa parnom branom, za izolovanje napojnih vazdušnih kanala za distribuciju vazduha, van kuhinje u spoljnij sredini koje je potrebno izolovati, debljine 13mm. Izolaciju zaštititi u oblozi od AL lima.</t>
  </si>
  <si>
    <t>UKUPNO F :</t>
  </si>
  <si>
    <t>G</t>
  </si>
  <si>
    <t>GRAĐEVINSKI RADOVI</t>
  </si>
  <si>
    <t xml:space="preserve">Izrada otvora za prolaz kanala kroz vertikalne i horizontalne  pregrade, zidove, međuspratnu konstrukciju i krovove i njihovo saniranje. </t>
  </si>
  <si>
    <t>UKUPNO G :</t>
  </si>
  <si>
    <t xml:space="preserve"> INSTALACIJA I ELEMENTI OPREME 
RADIJATORSKOG GREJANJA 
</t>
  </si>
  <si>
    <t xml:space="preserve"> INSTALACIJA I OPREMA U  PODSTANICAMA  
INSTALACIJA I OPREMA U KOTLARNICI -
</t>
  </si>
  <si>
    <t xml:space="preserve">PRIKLJUČAK NA POSTOJEĆU INSTALACIJU </t>
  </si>
  <si>
    <t>TOPLOVOD</t>
  </si>
  <si>
    <t>SISTEMI ODSISA IZ MOKRIH ČVOROVA</t>
  </si>
  <si>
    <t xml:space="preserve"> SISTEM ODSISA IZ KUHINJE PREKO HAUBA </t>
  </si>
  <si>
    <t xml:space="preserve"> GRAĐEVINSKI RADOVI</t>
  </si>
  <si>
    <t>UKUPNO  :</t>
  </si>
  <si>
    <t>UREDJENJE TERENA uz Projekat za izvođenje za rekonstrukciju i dogradnju školske ustanove "Lane" u Doljevcu u "Obrazovni kompleks" na K.P. br. 2060, k.o. Doljevac,  II faza izvodjenja radova</t>
  </si>
  <si>
    <t>Naziv pozicije</t>
  </si>
  <si>
    <t>Obračunska jedinica</t>
  </si>
  <si>
    <t>Količina</t>
  </si>
  <si>
    <t>Jedinična cena (bez PDV- a)</t>
  </si>
  <si>
    <t>Ukupno (bez PDV- a)</t>
  </si>
  <si>
    <t>PRIPREMNI RADOVI</t>
  </si>
  <si>
    <t>1.1.</t>
  </si>
  <si>
    <t>Obeležavanje trase puta</t>
  </si>
  <si>
    <t>Izvršiti obeležavanje osovine, nivelete saobraćajnica, kao i svih poprečnih profila. Obeležavanje mora biti vidno sa jasnim oznakama na pratećim tablicama. Obeležavanje se čuva do primopredaje objekta, a ono koje se uništi mora odmah da se obnovi. Investitor je u obavezi da izvođaču preda kroz građevinski dnevnik temena sa osiguranjem kao jednovisinsku tačku na trasi. Izvođač je dužan da izvrši prethodno snimanje terena i ukoliko postoji odstupanje od profila iz projektne dokumentacije da iste prijavi radi obračuna. Obračun se vrši po metru dužnom istrasiranog puta.</t>
  </si>
  <si>
    <t>1.2.</t>
  </si>
  <si>
    <t>Obeležavanje površinskih elemenata</t>
  </si>
  <si>
    <t>Izvršiti obeležavanje parkinga, prostora za odlaganje smeća i prostore za dečija igrališta. Obeležavanje mora biti vidno sa jasnim oznakama na pratećim tablicama. Obeležavanje se čuva do primopredaje objekta, a ono koje se uništi mora odmah da se obnovi. Investitor je u obavezi da izvođaču preda kroz građevinski dnevnik temena sa osiguranjem kao jednovisinsku tačku na trasi. Izvođač je dužan da izvrši prethodno snimanje terena i ukoliko postoji odstupanje od profila iz projektne dokumentacije da iste prijavi radi obračuna. Obračun se vrši po metru kvadratnom.</t>
  </si>
  <si>
    <t>Ukupno pripremni radovi:</t>
  </si>
  <si>
    <t>ZEMLJANI RADOVI</t>
  </si>
  <si>
    <t>2.1.</t>
  </si>
  <si>
    <t>Otkopavanje humusa</t>
  </si>
  <si>
    <t>Otkopavanje humusa debljine 30cm. Ako se u toku rada ustanovi potreba za otkopavanjem humusa u debljem ili tanjem sloju nadzorni organ će izmenu upisati u građevinski dnevnik. Iskopanu zemlju deponovati u pravilne figure i odmah utovariti u transportno vozilo. Materijal na trasi ne sme da ugrožava susedne objekte niti da u slučaju padavina predstavlja veštačku branu kako bi voda mogla slobodno da otiče. Humus se ne sme koristiti za izradu nasipa. Obračun se vrši po m3 iskopane zemlje u samoniklom tlu.</t>
  </si>
  <si>
    <t>m3</t>
  </si>
  <si>
    <t>2.2.</t>
  </si>
  <si>
    <t>Mašinsko otkopavanje u širokim otkopima</t>
  </si>
  <si>
    <t>Mašinsko otkpovanje materijala III i IV kategorije iz zaseka, useka u svemu prema projektovanim profilima, upisanim kotama i dr. Mašinsko otkopavanje sadrži i guranje otkopanog materijala na daljinu do 20m.  Materijal na trasi ne sme da ugrožava susedne objekte niti da u slučaju padavina predstavlja veštačku branu kako bi voda mogla slobodno da otiče. Obračun se vrši po m3 iskopane zemlje u samoniklom tlu.</t>
  </si>
  <si>
    <t>2.3.</t>
  </si>
  <si>
    <t>Izrada i mašinsko zbijanje nasipa</t>
  </si>
  <si>
    <t>Nabavka i ugradnja šljunkovitog materijala i razastiranje  u slojevima od 20 do 30cm, s tim da se na čitavoj dubini izrađenog sloja mora postići zahtevani stepen zbijenosti. Svaki sloj mora se ispitati a naredni se izvodi samo kada je prethodni zadovoljio kriterijume. Ispitivanje vršiti  kružnom pločom prečnika 30cm, gde se zahteva MS=25MPa. Gotov nasip mora imati projektovane dimenzije i kotu sa tačnošću ±5cm. Ako materijal sadrži veći procenat vlažnosti od optimalnog treba sačekati prosušivanje razastrtog sloja, pa tek onda pristupiti nabijanju. Obračun se vrši po m3 ugrađenog i nabijenog nasipa.</t>
  </si>
  <si>
    <t>Planiranje i valjanje posteljice</t>
  </si>
  <si>
    <t>Po završenom iskopu ispod trotoara izvršiti planiranje i valjanje posteljice. Neravnine se zasecaju a udubljenja se popunjuju tako da posteljica posle valjanja dobije projektovane podužne i poprečne nagibe sa tolerancijom od ±2cm na letvi dužine 4m. Kontrola zbijenosti gotove posteljice vrši se pomoću kružne ploče prečnika 30cm, pri čemu se zahteva MS=25MPa. Obračun se vrši po m2 planirane i valjane posteljice.</t>
  </si>
  <si>
    <t>Transport zemljanog materijala sa utovarom i istovarom</t>
  </si>
  <si>
    <t xml:space="preserve">Cena obuhvata utovar materijala u transportna sredstva, prevoz na deponiju bez obzira na koeficijent rastresa zemlje nakon iskopavanja.  Obračun se vrši po m3 prevezenog materijala. </t>
  </si>
  <si>
    <t>Humuziranje površina</t>
  </si>
  <si>
    <t>Nabavka i ugradnja humusnog materijala zahtevanog kvaliteta i razastiranje u sloju debljine 20-30cm preko već pripremljene podloge. Površina koja se humuzira je na relativno ravnom terenu predviđeno projektom. Humuzirana površina treba biti ravna i usitnjena, spremna za zasade trave. Obračun se vrši po metru kubnom ugrađenog humusa.</t>
  </si>
  <si>
    <t>Sejanje trave</t>
  </si>
  <si>
    <t>Nabavka semena trave u mešavini dostupnoj na tržištu. Trava se seje u količini prema uputstvu proizvođača semena, preko već pripremljene podloge. Po sejanju izvršiti utiskivanje semena ručnim glatkim valjkom. Vršiti održavanje (zalivanje, košenje i uklanjanje pokošene trave) zasađene trave sve do predaje radova investitoru.  Obračun se vrši po metru kvadratnom.</t>
  </si>
  <si>
    <t>Ukupno zemljani radovi:</t>
  </si>
  <si>
    <t xml:space="preserve">IZRADA GORNJEG STROJA </t>
  </si>
  <si>
    <t>3.1.</t>
  </si>
  <si>
    <t>Izrada tamponskog sloja od nevezanog kamenog materijala (šljunkovit)</t>
  </si>
  <si>
    <t>Pozicija obuhvata nabavku, transport, ugrađivanje, zbijanje i planiranje tamponskog sloja. Tamponski sloj se izvodi od šljunka granulacuje od 0÷64mm u granicama granulometrijske krive po standardu, debljine 20cm za KK tip1, tip2, tip3 i 10cm za KK tip4. Modul stišljivosti se provera opitom kružnom pločom i zahtevano je MS=50MPa. Opit se radi na svakih 250m2. Zahtevana ravnost sloja od šljunkovitog materijala je ±1cm na letvi dužine 4m. Obračun se vrši po m3 ugrađenog materijala.</t>
  </si>
  <si>
    <t>3.2.</t>
  </si>
  <si>
    <t>Postavljanje ivičnjaka 18/12/80</t>
  </si>
  <si>
    <t>Nabavka i ugradnja belih vibro-presovanih ivičnjaka dimenzija 18/12/80. Ivičnjak ne sme da se lomi već isključivo da se seče, ukoliko su potrebni kraći elementi od postojećih. Podloga ivične trake radi se po detalju iz projekta od MB 15. Ivičnjaci se postavljaju pre asfaltnih slojeva.  Fuga između ivičnjaka je jednake debljine 1,2cm i popunjava se cementnim malterom. Obračun se vrši po m' postavljenih ivičnjaka.</t>
  </si>
  <si>
    <t>Postavljanje ivičnjaka 7/20/80</t>
  </si>
  <si>
    <t>Nabavka i ugradnja sivih vibro- presovanih ivičnjaka dimenzija 7/20/80. Ivičnjak ne sme da se lomi već isključivo da se seče, ukoliko su potrebni kraći elementi od postojećih. Podloga ivične trake radi se po detalju iz projekta od MB 15. Ivičnjaci se postavljaju pre asfaltnih slojeva.  Fuga između ivičnjaka je jednake debljine 1,2cm i popunjava se cementnim malterom. Obračun se vrši po m' postavljenih ivičnjaka.</t>
  </si>
  <si>
    <t>Izrada tamponskog sloja od nevezanog kamenog materijala (pesak)</t>
  </si>
  <si>
    <t>Pozicija obuhvata nabavku, transport, ugrađivanje, nabijanje i planiranje tamponskog sloja  agregata granulacuje od 0÷4mm. Tamponski sloj se izvodi u sloju debljine 3cm. Zahtevana ravnost sloja od drobljenika je ±1cm na letvi dužine 4m. Obračun se vrši po m2 ugrađenog materijala.</t>
  </si>
  <si>
    <t>Izrada tamponskog sloja od nevezanog kamenog materijala (drobljenik)</t>
  </si>
  <si>
    <t>Pozicija obuhvata nabavku, transport, ugrađivanje, nabijanje i planiranje tamponskog sloja  od drobljenog krečnjačkog agregata granulacuje od 0÷31,5mm u granicama granulometrijske krive po standardu. Tamponski sloj se izvodi od drobljenika debljine 10cm za KK tip1 i tip2. Modul stišljivosti se provera opitom kružnom pločom i zahtevano je MS=80MPa. Opit se radi na svakih 250m². Zahtevana ravnost sloja od drobljenika je ±1cm na letvi dužine 4m. Obračun se vrši po m³ ugrađenog materijala.</t>
  </si>
  <si>
    <t>Izrada BNHS16 debljine 6cm</t>
  </si>
  <si>
    <t>Izrada obuhvata nabavku materijala, transport, ugrađivanje i zbijanje do određenog nivoa stišljivosti. Materijal je vrste BNHS16 i debljine 6cm za KK tip1. Materijal i način ugrađivanja mora u svemu odgovarati standardu SRPS U E9.021. Ravnost ugrađenog sloja se vrši ravnjačom dužine 4m, gde je dozvoljeno odstupanje do ±8mm. Obračun se vrši po m2 ugrađenog sloja.</t>
  </si>
  <si>
    <t>Izrada BNHS16 debljine 5cm</t>
  </si>
  <si>
    <t>Izrada obuhvata nabavku materijala, transport, ugrađivanje i zbijanje do određenog nivoa stišljivosti. Materijal je vrste BNHS 16 i debljine 5cm za KK tip2 . Materijal i način ugrađivanja mora u svemu odgovarati standardu SRPS U E9.021. Ravnost ugrađenog sloja se vrši ravnjačom dužine 4m, gde je dozvoljeno odstupanje do ±8mm. Obračun se vrši po m2 ugrađenog sloja.</t>
  </si>
  <si>
    <t>Izrada AB11 debljine 4cm</t>
  </si>
  <si>
    <t>Izrada obuhvata nabavku materijala, transport, ugrađivanje i zbijanje do određenog nivoa stišljivosti. Materijal je vrste AB11 i debljine 4cm za KK tip1 i KK tip2. Materijal i način ugrađivanja mora u svemu odgovarati standardu SRPS U E4.014. Ravnost ugrađenog sloja se vrši ravnjačom dužine 4m, gde je dozvoljeno odstupanje do ±4mm. Obračun se vrši po m2 ugrađenog sloja.</t>
  </si>
  <si>
    <t>Popločavanje behaton pločama tip1</t>
  </si>
  <si>
    <t>Izvršiti popločavanje behaton pločama tip1 (30x30x8cm), kvarc- cement sive boje u svemu prema uputstvu proizvođača.  Završna obrada je od kvarcnog peska. Ploča ne sme da se lomi već isključivo da se seče, ukoliko su potrebni manji elementi od postojećih. Obračun se vrši po m2 ugrađenih behaton ploča.</t>
  </si>
  <si>
    <t>3.10</t>
  </si>
  <si>
    <t>Popločavanje behaton pločama tip2</t>
  </si>
  <si>
    <t>Izvršiti popločavanje behaton pločama tip2 (20x20x6cm), kvarc- cement sive boje u svemu prema uputstvu proizvođača.   Završna obrada je od kvarcnog peska. Ploča ne sme da se lomi već isključivo da se seče, ukoliko su potrebni manji elementi od postojećih. Obračun se vrši po m2 ugrađenih behaton ploča.</t>
  </si>
  <si>
    <t>Popločavanje behaton pločama tip3</t>
  </si>
  <si>
    <t>Izvršiti popločavanje orebrenim behaton pločama tip3 (30x30x6cm), kvarc- cement sive boje  u svemu prema uputstvu proizvođača.   Završna obrada je od kvarcnog peska. Ploča ne sme da se lomi već isključivo da se seče, ukoliko su potrebni manji elementi od postojećih. Obračun se vrši po m2 ugrađenih behaton ploča.</t>
  </si>
  <si>
    <t>Popločavanje pločama od reciklirane gume</t>
  </si>
  <si>
    <r>
      <t xml:space="preserve">Izvršiti popločavanje pločama od reciklirane gume debljine 5cm, zelene boje  u svemu prema uputstvu proizvođača.  Obračun se vrši po m2 ugrađenih </t>
    </r>
    <r>
      <rPr>
        <sz val="10"/>
        <color rgb="FFFF0000"/>
        <rFont val="Cambria"/>
        <family val="1"/>
        <scheme val="major"/>
      </rPr>
      <t xml:space="preserve"> </t>
    </r>
    <r>
      <rPr>
        <sz val="10"/>
        <color theme="1"/>
        <rFont val="Cambria"/>
        <family val="1"/>
        <scheme val="major"/>
      </rPr>
      <t>ploča od reciklirane gume.</t>
    </r>
  </si>
  <si>
    <t>Ukupno izrada gornjeg stroja:</t>
  </si>
  <si>
    <t>OSTALI RADOVI</t>
  </si>
  <si>
    <t>4.1.</t>
  </si>
  <si>
    <t>Postavljanje ograde</t>
  </si>
  <si>
    <t xml:space="preserve">Izvršiti postavljanje ograde tipa "LEGI" ili ekvivalentno, prema uputstvu proizvođača. Ograda je visine 1830mm, širine panela 2000mm, širine okaca 50x200mm i poprečnog preseka stubova 60x40mm. Stubovi se ubetoniraju u betonske stope dimenzija 30x30x50cm koje su armirane sa 4RØ 6 i URØ 6/20cm. Betonska stopa se izrađuje od MB20.
Pozicija obuhvata nabavku, transport i ugradnju ograde, iskop zemlje za temelje ograde, nabavku transport i ugradnju armature, nabavku, transport i ugradnju betona kao i zatrpavanje zemljom nakon betoniranja.
 Obračun se vrši po metru dužnom izvedene ograde. </t>
  </si>
  <si>
    <t>4.2.</t>
  </si>
  <si>
    <t>Postavljanje jednokrilne kapije</t>
  </si>
  <si>
    <t>Izvršiti postavljanje jednokrilne kapije tipa "LEGI" ili ekvivalentno, prema  uputstvu proizvođača. Kapija je visine 1830mm. Sastavni deo ograde je i brava čiji se ključevi po izvođenju predaju investitoru. Obračun se vrši po komadu ugrađene jednokrilne kapije.</t>
  </si>
  <si>
    <t>a) širine 1300mm</t>
  </si>
  <si>
    <t>b) širine 1000mm</t>
  </si>
  <si>
    <t>4.3.</t>
  </si>
  <si>
    <t>Postavljanje dvokrilne kapije</t>
  </si>
  <si>
    <t>Izvršiti postavljanje dvokrilne kapije tipa "LEGI" ili ekvivalentno, prema uputstvu proizvođača. Kapija je visine 1830mm. Sastavni deo ograde je i brava čiji se ključevi po izvođenju predaju investitoru. Obračun se vrši po komadu ugrađene dvokrilne kapije.</t>
  </si>
  <si>
    <t>a) širine svakog krila 1800mm</t>
  </si>
  <si>
    <t>b) širine svakog krila 1500mm</t>
  </si>
  <si>
    <t>4.4.</t>
  </si>
  <si>
    <t>Ugrađivanje dečijih rekvizita i mobilijara</t>
  </si>
  <si>
    <t>Pozicija obuhvata nabavku, transport, ugradnju i osposobljavanje za upotrebu dečijih rekvizita i mobilijara.  Obračun se vrši po komadu.</t>
  </si>
  <si>
    <t>a) Tobogan. Konstrukcija tobogana se izrađuje od metalnih cevastih profila dok se površina za klizanje izrađuje od poliestera. Konstrukcija se sastoji od merdevina i konstrukcije na koju se oslanja površina za klizanje. Konstrukcija se izrađuje od cevastih profila prečnika 3cm i debljine zida 3.2mm, Konstrukcija se temelji u betonu MB15. Visina tobogana je 1.60m, dužina 3.30m. Tobogan izraditi po uzoru na tobogan proizvođača tipa  "Sportimex" ili ekvivalentno.</t>
  </si>
  <si>
    <t>b) Ljuljaška. Ljuljaška sadrži ramovsku konstrukciju, 2 sedišta i metalne lance (po dva za svako sedište). Ramovsku konstrukciju izraditi od cevastih profila 2" i debljine zida 3.2mm. Ramovska konstrukcija sadrži četiri stuba, gredu i 2 profila za ukrućenje. Stubovi se postavljaju pod uglom od 30° u odnosu na vertikalu. Dva stuba se ukrućuju cevastim profilom istih karakteristika na 0.60m od tla. Na gredi se postavljaju metalni elementi koji omogućavaju ljuljanje sedišta. Lanci za ljuljašku se izrađuju od elemenata čija je minimalna nosivost 100kg. Sedište se izrađuje od drveta i obrađuje se kako bi se obezbedila postojanost na atmosferilije. Visina rama je 200cm, dužina lanaca 140cm. Ram se ankeriše u betonske temelje MB15. Ljuljašku izraditi po uzoru na tobogan proizvođača tipa "Sportimex" ili ekvivalentno.</t>
  </si>
  <si>
    <t>c) Penjalica. Penjalica se sastoji od ramovske konstruckije, kosnika i ispune. Ramovska konstrukcija se sastoji od dva cevasta profila 2" i debljine zida 3.2mm dužine 2.20m i dva cevasta profila 2" i debljine zida 3.2mm dužine 2.00m. Kosnici se takođe izrađuju od cevastih profila 2" i debljine zida 3.2mm i postaljvaju se pod uglom od 45° u odnosu na ram. Ispuna se izrađuje od profila prečnika 3cm i debljine zidova 3.2mm. Ispuna obrazuje kvadrate dimenzija 40x40cm. Ram konstrukcije se ankeriše u betonske stope izrađene od MB15, minimalnih dimenzija 40x40x60cm. Penjalicu izraditi po uzoru na penjalicu proizvođača tipa"Sportimpex" ili ekvivalentno.</t>
  </si>
  <si>
    <t xml:space="preserve">d) Klupice. Konstrukcija klupice se izrađuje od metalnih cevi prečnika 60mm. Na konstrukciju se postavljaju drvene letve, obrađene i postojane na atmoseferilije. Cevasti profili su toplo pocinkovani i plastificirani. Drveni elementi se izrađuju od smreke. Klupice se za podlogu vezuju anker šrafovima. Visina klupice je 79cm, dužina 180cm. Horizontalna površina za sedenje je dimenzija 38x165cm. Visina nožica je 42cm. Naslon se izrađuje pod uglom od 15° u odnosu na vertikalu.  Klupice raditi po uzoru na klupu CLASSIC proizvođača tipa "Euromodul" ili ekvivalentno. </t>
  </si>
  <si>
    <t>e) Kante za otpad. Konstrukcija se izrađuje od metala sa ogruglim stubom i poklopcem od aluminijuma. Dimezije kante su 150x44x36cm. Kantu za otpatke raditi po uzoru na posudu za otpad HATFIELD proizvođača tipa "Euromodul" ili ekvivalentno.</t>
  </si>
  <si>
    <t>f) Klackalica.  Klackalica se sastoji iz ramovske konstrukcije, dva cevasta profila sa mehanizmom koji omogućava rotaciju i četiri sedišta. Ramovska konstrukcija se sastoji od četiri stuba i jedne grede. Stubovi se postavljaju pod uglom od 20° u odnosu na vertikalu. Visina rama je 60cm a širina 1.20m. Svi elementi se izrađuju od cevastih profila 2" debljine zidova 3.2mm. Cevasti profili na koje se polažu sedišta su takođe od cevastih profila 2" debljine zidova 3.2mm, dužine 4m. Na njih se pomoću četiri zavrtnja i čeličnih profila pričvršćuju sedišta od drveta koja se obrađuju se kako bi se obezbedila postojanost na atmosferilije. Na svakom od cevastih profila se i zavaruju čelični elementi kružnog poprečnog preseka prečnika 1cm, razvijene širine 80cm, koji sluiže kao rukohvati i distanceri. Ramovska konstrukcija se ankeriše u betonske stope MB15. Klackalice raditi po uzoru na klackalice proizvođača tipa "Sportimpex" ili ekvivalentno.</t>
  </si>
  <si>
    <t>Izrada i ugradnja slivnika</t>
  </si>
  <si>
    <t>Nabavka materijala i izrada slivnika sa slivničkom rešetkom i odgovarajućim spojem sa atmosferskom kanalizacionom mrežom. Slivnik se radi od betonskih cevi prečnika 400mm, dubine 1m, i postavlja se u sloj betona MB30 debljine 10cm. Beton se armira konstruktivnom armaturom i širi je od spoljne ivice cevi min 10cm. Sastavni deo slivnika je i slivnička rešetka koja ima mehanizam za sprečavanje nenamenskog uklanjanja same rešetke. Spoj slivnika sa uličnom kanalizacijom radi se PVC cevima prečnika 160mm. Veza slivnika sa mrežom je do dužine od 10m. U cenu ulazi sav potreban rad: na iskopu, odvoz šuta, materijal za puštanje u ispravan rad slivnika i rad na montaži svih delova. Obračun se vrši po komadu izvedenog slivnika i osposobljenog za rad.</t>
  </si>
  <si>
    <t>4.6.</t>
  </si>
  <si>
    <t>Izrada šahte</t>
  </si>
  <si>
    <t xml:space="preserve">Pozicija obuhvata iskop, nabavku, transport i ugradnju betonskih prstenova prečnika 1000mm sa falcom i izradu kinete na dnu šahte. Obračun se vrši po metru dužnom. </t>
  </si>
  <si>
    <t>4.7.</t>
  </si>
  <si>
    <t>Izrada poklopne ploče šahte</t>
  </si>
  <si>
    <t>Nabavka materijala i izrada betonske ploče šahte od betona MB30, dvostruko armirane mrežom Q188. Sa gornjom površinom u četvorostranom padu ka spoljnim ivicama od 2,0%. U ploču ugraditi ram poklopca prečnika 600mm. Spoj se ostvaruje cementnim malterom. Pozicija obuhvata i nabavku i ugradnju samog poklopca šahte prečnika 600mm.                                                          Obračun se vrši po komadu ugrađene ploče.</t>
  </si>
  <si>
    <t>4.8.</t>
  </si>
  <si>
    <t>Kontejneri za smeće</t>
  </si>
  <si>
    <t>Nabavka i transport kontejnera za smeće. Kontejneri su zapremine 1.1 metra kubna, dužine 1360mm, visine 1420mm i širine 1050mm. Kontejneri sadrže i četiri točka prečnika 200mm. Izrađenih od toplo pocinkovanog lima. Kontejner mora biti kompatibilan za pražnjenje autosmećarom. Obračun se vrši po komadu.</t>
  </si>
  <si>
    <t>Ukupno ostali radovi:</t>
  </si>
  <si>
    <t>ZEMLjANI RADOVI</t>
  </si>
  <si>
    <t>IZRADA GORNJEG STROJA</t>
  </si>
  <si>
    <t>Ukupno:</t>
  </si>
  <si>
    <t>ZAŠTITA OD POŽARA - uz Projekat za izvođenje za rekonstrukciju i dogradnju školske ustanove "Lane" u Doljevcu u "Obrazovni kompleks" na K.P. br. 2060, k.o. Doljevac,  II faza izvodjenja radova</t>
  </si>
  <si>
    <t xml:space="preserve">Protivpožami ručni vatrogasni aparati
     za gašenje požara S-9A.U cenu je
     uračunata nabavkaisporuka i montaža.
</t>
  </si>
  <si>
    <t xml:space="preserve">Protivpožami ručni vatrogasni aparati
    za gašenje požara CO2. U cenu je
    uračunata nabavka,isporuka i montaža.
</t>
  </si>
  <si>
    <t xml:space="preserve">Metalna tablica dimenzija 400 x 300mm
    sa natpisom "UPUSTVO ZA KORIŠĆENJE
    ppa".U cenu je uračunata abavka, isporuka i 
    montaža.
</t>
  </si>
  <si>
    <t xml:space="preserve">Metalna tablica dimenzija 400x300mm
 sa natpisom "POSTUPAK U SLUČAJU
 POŽARA".U cenu je uračunata nabavka,
 isporuka i montaža.
</t>
  </si>
  <si>
    <t xml:space="preserve">Metalna tablica dimenzija 400x300mm
 sa fluoroscentnim natpisom "ZABRANJENO  
 PUŠENJE". U cenu je uračunata nabavka,
 isporuka i monta`a.
</t>
  </si>
  <si>
    <t>UKUPNO - ZAŠTITA OD POŽARA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</si>
</sst>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
    <numFmt numFmtId="165" formatCode="#\ ##0"/>
    <numFmt numFmtId="166" formatCode="#\ ##0.00"/>
  </numFmts>
  <fonts count="81">
    <font>
      <sz val="10"/>
      <name val="Arial Narrow"/>
      <family val="2"/>
    </font>
    <font>
      <sz val="11"/>
      <color theme="1"/>
      <name val="Calibri"/>
      <family val="2"/>
      <charset val="238"/>
      <scheme val="minor"/>
    </font>
    <font>
      <sz val="11"/>
      <color theme="1"/>
      <name val="Calibri"/>
      <family val="2"/>
      <scheme val="minor"/>
    </font>
    <font>
      <sz val="11"/>
      <color theme="1"/>
      <name val="Calibri"/>
      <family val="2"/>
      <scheme val="minor"/>
    </font>
    <font>
      <sz val="10"/>
      <name val="Arial"/>
    </font>
    <font>
      <b/>
      <u/>
      <sz val="10"/>
      <name val="Arial"/>
      <family val="2"/>
    </font>
    <font>
      <sz val="8"/>
      <name val="Arial"/>
      <family val="2"/>
    </font>
    <font>
      <b/>
      <sz val="11.5"/>
      <name val="Arial Narrow"/>
      <family val="2"/>
    </font>
    <font>
      <sz val="10"/>
      <name val="Arial Narrow"/>
      <family val="2"/>
    </font>
    <font>
      <b/>
      <sz val="10"/>
      <name val="Arial Narrow"/>
      <family val="2"/>
    </font>
    <font>
      <b/>
      <sz val="14"/>
      <name val="Arial Narrow"/>
      <family val="2"/>
    </font>
    <font>
      <b/>
      <u/>
      <sz val="14"/>
      <name val="Arial Narrow"/>
      <family val="2"/>
    </font>
    <font>
      <sz val="9"/>
      <name val="Arial Narrow"/>
      <family val="2"/>
    </font>
    <font>
      <b/>
      <u/>
      <sz val="12"/>
      <name val="Arial Narrow"/>
      <family val="2"/>
    </font>
    <font>
      <b/>
      <u/>
      <sz val="11"/>
      <name val="Arial Narrow"/>
      <family val="2"/>
    </font>
    <font>
      <b/>
      <u/>
      <sz val="10"/>
      <name val="Arial Narrow"/>
      <family val="2"/>
    </font>
    <font>
      <sz val="12"/>
      <name val="Arial Narrow"/>
      <family val="2"/>
    </font>
    <font>
      <b/>
      <sz val="12"/>
      <name val="Arial Narrow"/>
      <family val="2"/>
    </font>
    <font>
      <sz val="14"/>
      <name val="Arial Narrow"/>
      <family val="2"/>
    </font>
    <font>
      <b/>
      <u val="double"/>
      <sz val="18"/>
      <name val="Arial Narrow"/>
      <family val="2"/>
    </font>
    <font>
      <i/>
      <sz val="10"/>
      <name val="Arial Narrow"/>
      <family val="2"/>
    </font>
    <font>
      <sz val="10"/>
      <name val="Calibri"/>
      <family val="2"/>
    </font>
    <font>
      <vertAlign val="superscript"/>
      <sz val="10"/>
      <name val="Arial Narrow"/>
      <family val="2"/>
    </font>
    <font>
      <i/>
      <u/>
      <sz val="9.5"/>
      <name val="Arial Narrow"/>
      <family val="2"/>
    </font>
    <font>
      <i/>
      <sz val="9.5"/>
      <name val="Arial Narrow"/>
      <family val="2"/>
    </font>
    <font>
      <b/>
      <i/>
      <u/>
      <sz val="10"/>
      <name val="Arial Narrow"/>
      <family val="2"/>
    </font>
    <font>
      <i/>
      <u/>
      <sz val="10"/>
      <name val="Arial Narrow"/>
      <family val="2"/>
    </font>
    <font>
      <i/>
      <u/>
      <sz val="9"/>
      <name val="Arial Narrow"/>
      <family val="2"/>
    </font>
    <font>
      <b/>
      <sz val="10"/>
      <name val="Arial Narrow"/>
      <family val="2"/>
      <charset val="238"/>
    </font>
    <font>
      <b/>
      <i/>
      <u val="double"/>
      <sz val="10"/>
      <name val="Arial Narrow"/>
      <family val="2"/>
    </font>
    <font>
      <i/>
      <sz val="9"/>
      <name val="Arial Narrow"/>
      <family val="2"/>
    </font>
    <font>
      <i/>
      <sz val="14"/>
      <name val="Arial Narrow"/>
      <family val="2"/>
    </font>
    <font>
      <sz val="11"/>
      <color theme="1"/>
      <name val="Calibri"/>
      <family val="2"/>
      <scheme val="minor"/>
    </font>
    <font>
      <sz val="10"/>
      <color rgb="FF9C0006"/>
      <name val="Arial"/>
      <family val="2"/>
      <charset val="238"/>
    </font>
    <font>
      <sz val="10"/>
      <color rgb="FF006100"/>
      <name val="Arial"/>
      <family val="2"/>
      <charset val="238"/>
    </font>
    <font>
      <sz val="10"/>
      <color rgb="FF9C6500"/>
      <name val="Arial"/>
      <family val="2"/>
      <charset val="238"/>
    </font>
    <font>
      <sz val="10"/>
      <color theme="1"/>
      <name val="Arial"/>
      <family val="2"/>
    </font>
    <font>
      <sz val="10"/>
      <color rgb="FFFF0000"/>
      <name val="Arial Narrow"/>
      <family val="2"/>
    </font>
    <font>
      <sz val="10"/>
      <name val="Arial"/>
      <family val="2"/>
      <charset val="238"/>
    </font>
    <font>
      <sz val="10"/>
      <name val="Arial Narrow"/>
      <family val="2"/>
      <charset val="238"/>
    </font>
    <font>
      <sz val="9"/>
      <name val="Arial Narrow"/>
      <family val="2"/>
      <charset val="238"/>
    </font>
    <font>
      <b/>
      <u val="double"/>
      <sz val="12"/>
      <name val="Arial Narrow"/>
      <family val="2"/>
    </font>
    <font>
      <sz val="10"/>
      <name val="Arial"/>
      <family val="2"/>
    </font>
    <font>
      <b/>
      <sz val="16"/>
      <name val="Arial Narrow"/>
      <family val="2"/>
    </font>
    <font>
      <u/>
      <sz val="10"/>
      <name val="Arial"/>
      <family val="2"/>
    </font>
    <font>
      <sz val="10"/>
      <color indexed="9"/>
      <name val="Arial Narrow"/>
      <family val="2"/>
    </font>
    <font>
      <sz val="10"/>
      <color indexed="8"/>
      <name val="Arial Narrow"/>
      <family val="2"/>
    </font>
    <font>
      <sz val="10"/>
      <name val="Calibri"/>
      <family val="2"/>
      <charset val="238"/>
    </font>
    <font>
      <sz val="7.5"/>
      <name val="Arial Narrow"/>
      <family val="2"/>
    </font>
    <font>
      <b/>
      <i/>
      <sz val="14"/>
      <name val="Arial Narrow"/>
      <family val="2"/>
    </font>
    <font>
      <b/>
      <sz val="11"/>
      <name val="Arial Narrow"/>
      <family val="2"/>
    </font>
    <font>
      <b/>
      <i/>
      <sz val="11"/>
      <name val="Arial Narrow"/>
      <family val="2"/>
    </font>
    <font>
      <b/>
      <sz val="11"/>
      <name val="YU Times New Roman"/>
    </font>
    <font>
      <sz val="11"/>
      <name val="YU Times New Roman"/>
      <family val="1"/>
    </font>
    <font>
      <b/>
      <u/>
      <sz val="11"/>
      <name val="YU Times New Roman"/>
    </font>
    <font>
      <u/>
      <sz val="11"/>
      <name val="YU Times New Roman"/>
      <family val="1"/>
    </font>
    <font>
      <sz val="11"/>
      <color rgb="FFFF0000"/>
      <name val="YU Times New Roman"/>
    </font>
    <font>
      <u/>
      <sz val="11"/>
      <name val="YU Times New Roman"/>
    </font>
    <font>
      <b/>
      <u/>
      <sz val="11"/>
      <name val="YU Times New Roman"/>
      <family val="1"/>
    </font>
    <font>
      <sz val="14"/>
      <name val="Calibri"/>
      <family val="2"/>
    </font>
    <font>
      <sz val="12"/>
      <name val="Calibri"/>
      <family val="2"/>
    </font>
    <font>
      <b/>
      <sz val="12"/>
      <color rgb="FF000000"/>
      <name val="Arial Narrow"/>
      <family val="2"/>
    </font>
    <font>
      <sz val="11"/>
      <color rgb="FF000000"/>
      <name val="Times New Roman"/>
      <family val="1"/>
    </font>
    <font>
      <sz val="11"/>
      <name val="Times New Roman"/>
      <family val="1"/>
    </font>
    <font>
      <u/>
      <sz val="12"/>
      <name val="Arial Narrow"/>
      <family val="2"/>
    </font>
    <font>
      <b/>
      <sz val="11"/>
      <name val="Times New Roman"/>
      <family val="1"/>
    </font>
    <font>
      <b/>
      <sz val="14"/>
      <name val="Calibri"/>
      <family val="2"/>
    </font>
    <font>
      <b/>
      <u/>
      <sz val="9"/>
      <name val="Arial Narrow"/>
      <family val="2"/>
    </font>
    <font>
      <sz val="10"/>
      <color rgb="FF000000"/>
      <name val="Arial Narrow"/>
      <family val="2"/>
    </font>
    <font>
      <sz val="11"/>
      <color rgb="FFBFBFBF"/>
      <name val="Arial"/>
      <family val="2"/>
      <charset val="238"/>
    </font>
    <font>
      <sz val="11"/>
      <color theme="1"/>
      <name val="Cambria"/>
      <family val="1"/>
      <scheme val="major"/>
    </font>
    <font>
      <sz val="14"/>
      <color theme="1"/>
      <name val="Arial"/>
      <family val="2"/>
    </font>
    <font>
      <sz val="10"/>
      <color theme="1"/>
      <name val="Cambria"/>
      <family val="1"/>
      <scheme val="major"/>
    </font>
    <font>
      <b/>
      <sz val="10"/>
      <color theme="1"/>
      <name val="Cambria"/>
      <family val="1"/>
      <scheme val="major"/>
    </font>
    <font>
      <b/>
      <sz val="11"/>
      <color theme="1"/>
      <name val="Cambria"/>
      <family val="1"/>
      <scheme val="major"/>
    </font>
    <font>
      <sz val="10"/>
      <name val="Cambria"/>
      <family val="1"/>
      <scheme val="major"/>
    </font>
    <font>
      <sz val="10"/>
      <color rgb="FF000000"/>
      <name val="Cambria"/>
      <family val="1"/>
      <scheme val="major"/>
    </font>
    <font>
      <sz val="10"/>
      <color rgb="FFFF0000"/>
      <name val="Cambria"/>
      <family val="1"/>
      <scheme val="major"/>
    </font>
    <font>
      <sz val="10"/>
      <color theme="1"/>
      <name val="Cambria"/>
      <family val="1"/>
      <charset val="238"/>
      <scheme val="major"/>
    </font>
    <font>
      <sz val="10"/>
      <color theme="1"/>
      <name val="Cambria"/>
      <family val="1"/>
    </font>
    <font>
      <b/>
      <sz val="12"/>
      <name val="Calibri"/>
      <family val="2"/>
    </font>
  </fonts>
  <fills count="9">
    <fill>
      <patternFill patternType="none"/>
    </fill>
    <fill>
      <patternFill patternType="gray125"/>
    </fill>
    <fill>
      <patternFill patternType="solid">
        <fgColor rgb="FFFFC7CE"/>
      </patternFill>
    </fill>
    <fill>
      <patternFill patternType="solid">
        <fgColor rgb="FFC6EF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rgb="FFB2B2B2"/>
      </left>
      <right style="thin">
        <color rgb="FFB2B2B2"/>
      </right>
      <top style="thin">
        <color rgb="FFB2B2B2"/>
      </top>
      <bottom style="thin">
        <color rgb="FFB2B2B2"/>
      </bottom>
      <diagonal/>
    </border>
    <border>
      <left/>
      <right style="thin">
        <color rgb="FFB2B2B2"/>
      </right>
      <top style="thin">
        <color rgb="FFB2B2B2"/>
      </top>
      <bottom style="thin">
        <color rgb="FFB2B2B2"/>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61">
    <xf numFmtId="0" fontId="0" fillId="0" borderId="0"/>
    <xf numFmtId="0" fontId="33" fillId="2" borderId="0" applyNumberFormat="0" applyBorder="0" applyAlignment="0" applyProtection="0"/>
    <xf numFmtId="0" fontId="33" fillId="2" borderId="0" applyNumberFormat="0" applyBorder="0" applyAlignment="0" applyProtection="0"/>
    <xf numFmtId="43" fontId="4" fillId="0" borderId="0" applyFont="0" applyFill="0" applyBorder="0" applyAlignment="0" applyProtection="0"/>
    <xf numFmtId="0" fontId="34" fillId="3" borderId="0" applyNumberFormat="0" applyBorder="0" applyAlignment="0" applyProtection="0"/>
    <xf numFmtId="0" fontId="35" fillId="4" borderId="0" applyNumberFormat="0" applyBorder="0" applyAlignment="0" applyProtection="0"/>
    <xf numFmtId="0" fontId="8" fillId="0" borderId="0"/>
    <xf numFmtId="0" fontId="4" fillId="0" borderId="0"/>
    <xf numFmtId="0" fontId="32" fillId="0" borderId="0"/>
    <xf numFmtId="0" fontId="3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3" fillId="2" borderId="0" applyNumberFormat="0" applyBorder="0" applyAlignment="0" applyProtection="0"/>
    <xf numFmtId="43" fontId="42" fillId="0" borderId="0" applyFont="0" applyFill="0" applyBorder="0" applyAlignment="0" applyProtection="0"/>
    <xf numFmtId="0" fontId="34" fillId="3" borderId="0" applyNumberFormat="0" applyBorder="0" applyAlignment="0" applyProtection="0"/>
    <xf numFmtId="0" fontId="42" fillId="0" borderId="0"/>
    <xf numFmtId="0" fontId="42" fillId="0" borderId="0"/>
    <xf numFmtId="0" fontId="2" fillId="0" borderId="0"/>
    <xf numFmtId="0" fontId="2" fillId="0" borderId="0"/>
    <xf numFmtId="43" fontId="42" fillId="0" borderId="0" applyFont="0" applyFill="0" applyBorder="0" applyAlignment="0" applyProtection="0"/>
    <xf numFmtId="0" fontId="42" fillId="0" borderId="0"/>
    <xf numFmtId="0" fontId="2" fillId="0" borderId="0"/>
    <xf numFmtId="0" fontId="2" fillId="0" borderId="0"/>
    <xf numFmtId="0" fontId="8" fillId="5" borderId="4" applyNumberFormat="0" applyFont="0" applyAlignment="0" applyProtection="0"/>
    <xf numFmtId="0" fontId="2" fillId="0" borderId="0"/>
    <xf numFmtId="0" fontId="1" fillId="0" borderId="0"/>
    <xf numFmtId="0" fontId="2" fillId="0" borderId="0"/>
    <xf numFmtId="0" fontId="36" fillId="0" borderId="0"/>
    <xf numFmtId="0" fontId="42" fillId="0" borderId="0"/>
    <xf numFmtId="4" fontId="38" fillId="0" borderId="0"/>
  </cellStyleXfs>
  <cellXfs count="568">
    <xf numFmtId="0" fontId="0" fillId="0" borderId="0" xfId="0"/>
    <xf numFmtId="0" fontId="5" fillId="0" borderId="0" xfId="0" applyFont="1" applyAlignment="1">
      <alignment horizontal="center"/>
    </xf>
    <xf numFmtId="0" fontId="0" fillId="0" borderId="0" xfId="0" applyFill="1"/>
    <xf numFmtId="4" fontId="12" fillId="0" borderId="0" xfId="0" applyNumberFormat="1" applyFont="1" applyFill="1" applyAlignment="1">
      <alignment horizontal="center"/>
    </xf>
    <xf numFmtId="0" fontId="9" fillId="0" borderId="0" xfId="0" applyFont="1" applyAlignment="1">
      <alignment horizontal="justify" vertical="top" wrapText="1"/>
    </xf>
    <xf numFmtId="4" fontId="13" fillId="0" borderId="0" xfId="0" applyNumberFormat="1" applyFont="1"/>
    <xf numFmtId="0" fontId="0" fillId="0" borderId="0" xfId="0" applyFont="1" applyAlignment="1">
      <alignment horizontal="justify" vertical="top" wrapText="1"/>
    </xf>
    <xf numFmtId="0" fontId="0" fillId="0" borderId="0" xfId="0" applyFont="1" applyAlignment="1">
      <alignment horizontal="center"/>
    </xf>
    <xf numFmtId="4" fontId="0" fillId="0" borderId="0" xfId="0" applyNumberFormat="1" applyFont="1"/>
    <xf numFmtId="0" fontId="0" fillId="0" borderId="0" xfId="0" applyFont="1" applyFill="1" applyAlignment="1">
      <alignment horizontal="center" vertical="top"/>
    </xf>
    <xf numFmtId="0" fontId="0" fillId="0" borderId="0" xfId="0" applyFont="1"/>
    <xf numFmtId="0" fontId="11" fillId="0" borderId="0" xfId="0" applyFont="1"/>
    <xf numFmtId="0" fontId="17" fillId="0" borderId="0" xfId="0" applyFont="1"/>
    <xf numFmtId="0" fontId="18" fillId="0" borderId="0" xfId="0" applyFont="1"/>
    <xf numFmtId="0" fontId="18" fillId="0" borderId="0" xfId="0" applyFont="1" applyFill="1"/>
    <xf numFmtId="0" fontId="8" fillId="0" borderId="0" xfId="0" applyFont="1" applyAlignment="1">
      <alignment horizontal="justify" vertical="top" wrapText="1"/>
    </xf>
    <xf numFmtId="0" fontId="8" fillId="0" borderId="0" xfId="0" applyFont="1" applyAlignment="1">
      <alignment horizontal="center"/>
    </xf>
    <xf numFmtId="4" fontId="8" fillId="0" borderId="0" xfId="0" applyNumberFormat="1" applyFont="1"/>
    <xf numFmtId="4" fontId="14" fillId="0" borderId="0" xfId="0" applyNumberFormat="1" applyFont="1" applyAlignment="1">
      <alignment horizontal="center"/>
    </xf>
    <xf numFmtId="4" fontId="13" fillId="0" borderId="0" xfId="0" applyNumberFormat="1" applyFont="1" applyAlignment="1">
      <alignment horizontal="center"/>
    </xf>
    <xf numFmtId="0" fontId="13" fillId="0" borderId="0" xfId="0" applyFont="1" applyAlignment="1">
      <alignment horizontal="center"/>
    </xf>
    <xf numFmtId="0" fontId="14" fillId="0" borderId="0" xfId="0" applyFont="1" applyAlignment="1">
      <alignment horizontal="center"/>
    </xf>
    <xf numFmtId="4" fontId="12" fillId="0" borderId="0" xfId="6" applyNumberFormat="1" applyFont="1" applyFill="1" applyAlignment="1">
      <alignment horizontal="center"/>
    </xf>
    <xf numFmtId="0" fontId="8" fillId="0" borderId="0" xfId="6" applyFont="1" applyAlignment="1">
      <alignment horizontal="justify" vertical="top" wrapText="1"/>
    </xf>
    <xf numFmtId="0" fontId="8" fillId="0" borderId="0" xfId="6" applyFont="1" applyAlignment="1">
      <alignment horizontal="center"/>
    </xf>
    <xf numFmtId="4" fontId="8" fillId="0" borderId="0" xfId="6" applyNumberFormat="1" applyFont="1"/>
    <xf numFmtId="0" fontId="10" fillId="0" borderId="0" xfId="6" applyFont="1" applyFill="1" applyAlignment="1">
      <alignment horizontal="center" vertical="top"/>
    </xf>
    <xf numFmtId="0" fontId="11" fillId="0" borderId="0" xfId="6" applyFont="1" applyAlignment="1">
      <alignment vertical="top"/>
    </xf>
    <xf numFmtId="0" fontId="0" fillId="0" borderId="0" xfId="0" applyFont="1" applyFill="1" applyAlignment="1">
      <alignment horizontal="justify" vertical="top" wrapText="1"/>
    </xf>
    <xf numFmtId="4" fontId="0" fillId="0" borderId="0" xfId="0" applyNumberFormat="1" applyFont="1" applyFill="1"/>
    <xf numFmtId="0" fontId="0" fillId="0" borderId="0" xfId="0" applyFont="1" applyFill="1" applyAlignment="1">
      <alignment horizontal="center"/>
    </xf>
    <xf numFmtId="0" fontId="0" fillId="0" borderId="0" xfId="6" applyFont="1" applyFill="1" applyAlignment="1">
      <alignment horizontal="justify" vertical="top" wrapText="1"/>
    </xf>
    <xf numFmtId="0" fontId="0" fillId="0" borderId="0" xfId="6" applyFont="1" applyAlignment="1">
      <alignment horizontal="justify" vertical="top" wrapText="1"/>
    </xf>
    <xf numFmtId="0" fontId="0" fillId="0" borderId="0" xfId="6" applyNumberFormat="1" applyFont="1" applyFill="1" applyAlignment="1">
      <alignment horizontal="justify" vertical="top" wrapText="1"/>
    </xf>
    <xf numFmtId="0" fontId="8" fillId="0" borderId="0" xfId="0" applyFont="1" applyFill="1" applyAlignment="1">
      <alignment horizontal="justify" vertical="top" wrapText="1"/>
    </xf>
    <xf numFmtId="4" fontId="8" fillId="0" borderId="0" xfId="0" applyNumberFormat="1" applyFont="1" applyFill="1" applyAlignment="1">
      <alignment horizontal="center"/>
    </xf>
    <xf numFmtId="0" fontId="0" fillId="0" borderId="0" xfId="0" applyNumberFormat="1" applyAlignment="1">
      <alignment horizontal="justify" vertical="top" wrapText="1"/>
    </xf>
    <xf numFmtId="0" fontId="9" fillId="0" borderId="0" xfId="0" applyFont="1" applyBorder="1" applyAlignment="1">
      <alignment horizontal="justify" vertical="top" wrapText="1"/>
    </xf>
    <xf numFmtId="0" fontId="15" fillId="0" borderId="0" xfId="6" applyNumberFormat="1" applyFont="1" applyFill="1" applyAlignment="1">
      <alignment horizontal="justify" vertical="top"/>
    </xf>
    <xf numFmtId="0" fontId="0" fillId="0" borderId="0" xfId="0" applyFont="1" applyAlignment="1">
      <alignment horizontal="right" vertical="top" wrapText="1"/>
    </xf>
    <xf numFmtId="0" fontId="0" fillId="0" borderId="0" xfId="0" applyFont="1" applyFill="1" applyBorder="1" applyAlignment="1">
      <alignment horizontal="justify" vertical="top" wrapText="1"/>
    </xf>
    <xf numFmtId="2" fontId="0" fillId="0" borderId="0" xfId="6" applyNumberFormat="1" applyFont="1" applyAlignment="1">
      <alignment horizontal="right" wrapText="1"/>
    </xf>
    <xf numFmtId="4" fontId="0" fillId="0" borderId="0" xfId="0" applyNumberFormat="1" applyFont="1" applyAlignment="1">
      <alignment horizontal="right"/>
    </xf>
    <xf numFmtId="0" fontId="10" fillId="0" borderId="0" xfId="0" applyFont="1" applyFill="1" applyAlignment="1">
      <alignment horizontal="center" vertical="top"/>
    </xf>
    <xf numFmtId="0" fontId="0" fillId="0" borderId="0" xfId="0" applyFont="1" applyFill="1" applyBorder="1" applyAlignment="1">
      <alignment horizontal="center" vertical="top"/>
    </xf>
    <xf numFmtId="0" fontId="0" fillId="0" borderId="0" xfId="0" applyFont="1" applyAlignment="1">
      <alignment horizontal="left" vertical="top" wrapText="1"/>
    </xf>
    <xf numFmtId="0" fontId="26" fillId="0" borderId="0" xfId="6" applyNumberFormat="1" applyFont="1" applyAlignment="1">
      <alignment horizontal="justify" vertical="top" wrapText="1"/>
    </xf>
    <xf numFmtId="0" fontId="9" fillId="0" borderId="0" xfId="0" applyFont="1" applyFill="1" applyAlignment="1">
      <alignment horizontal="justify" vertical="top" wrapText="1"/>
    </xf>
    <xf numFmtId="0" fontId="26" fillId="0" borderId="0" xfId="6" applyFont="1" applyAlignment="1">
      <alignment horizontal="justify" vertical="top" wrapText="1"/>
    </xf>
    <xf numFmtId="0" fontId="0" fillId="0" borderId="0" xfId="6" applyFont="1" applyAlignment="1">
      <alignment horizontal="center"/>
    </xf>
    <xf numFmtId="0" fontId="20" fillId="0" borderId="0" xfId="0" applyFont="1" applyAlignment="1">
      <alignment horizontal="justify" vertical="top" wrapText="1"/>
    </xf>
    <xf numFmtId="4" fontId="8" fillId="0" borderId="0" xfId="0" applyNumberFormat="1" applyFont="1" applyAlignment="1">
      <alignment horizontal="right"/>
    </xf>
    <xf numFmtId="4" fontId="8" fillId="0" borderId="0" xfId="0" applyNumberFormat="1" applyFont="1" applyFill="1" applyAlignment="1">
      <alignment horizontal="right"/>
    </xf>
    <xf numFmtId="4" fontId="0" fillId="0" borderId="0" xfId="0" applyNumberFormat="1" applyFont="1" applyFill="1" applyAlignment="1">
      <alignment horizontal="right"/>
    </xf>
    <xf numFmtId="4" fontId="20" fillId="0" borderId="0" xfId="0" applyNumberFormat="1" applyFont="1" applyAlignment="1">
      <alignment horizontal="right"/>
    </xf>
    <xf numFmtId="4" fontId="8" fillId="0" borderId="0" xfId="6" applyNumberFormat="1" applyFont="1" applyAlignment="1">
      <alignment horizontal="right"/>
    </xf>
    <xf numFmtId="0" fontId="26" fillId="0" borderId="0" xfId="0" applyFont="1" applyAlignment="1">
      <alignment horizontal="justify" vertical="top" wrapText="1"/>
    </xf>
    <xf numFmtId="4" fontId="0" fillId="0" borderId="0" xfId="0" applyNumberFormat="1" applyFont="1" applyAlignment="1">
      <alignment vertical="top"/>
    </xf>
    <xf numFmtId="4" fontId="0" fillId="0" borderId="0" xfId="0" applyNumberFormat="1" applyFont="1" applyFill="1" applyAlignment="1">
      <alignment vertical="top"/>
    </xf>
    <xf numFmtId="0" fontId="25" fillId="0" borderId="0" xfId="6" applyNumberFormat="1" applyFont="1" applyAlignment="1">
      <alignment horizontal="justify" vertical="top" wrapText="1"/>
    </xf>
    <xf numFmtId="4" fontId="12" fillId="0" borderId="0" xfId="0" applyNumberFormat="1" applyFont="1" applyAlignment="1">
      <alignment horizontal="center"/>
    </xf>
    <xf numFmtId="0" fontId="0" fillId="0" borderId="0" xfId="0" applyFont="1" applyAlignment="1"/>
    <xf numFmtId="0" fontId="25" fillId="0" borderId="0" xfId="0" applyFont="1" applyAlignment="1">
      <alignment horizontal="left" vertical="top" wrapText="1"/>
    </xf>
    <xf numFmtId="0" fontId="20" fillId="0" borderId="0" xfId="6" applyFont="1" applyAlignment="1">
      <alignment horizontal="justify" vertical="top" wrapText="1"/>
    </xf>
    <xf numFmtId="4" fontId="0" fillId="0" borderId="0" xfId="0" applyNumberFormat="1" applyFont="1" applyFill="1" applyAlignment="1"/>
    <xf numFmtId="0" fontId="0" fillId="0" borderId="0" xfId="0" applyFont="1" applyAlignment="1">
      <alignment horizontal="right" wrapText="1"/>
    </xf>
    <xf numFmtId="2" fontId="0" fillId="0" borderId="0" xfId="0" applyNumberFormat="1" applyFont="1" applyAlignment="1">
      <alignment vertical="top"/>
    </xf>
    <xf numFmtId="4" fontId="20" fillId="0" borderId="0" xfId="0" applyNumberFormat="1" applyFont="1" applyAlignment="1">
      <alignment horizontal="center" vertical="top"/>
    </xf>
    <xf numFmtId="2" fontId="0" fillId="0" borderId="0" xfId="0" applyNumberFormat="1" applyFont="1" applyAlignment="1"/>
    <xf numFmtId="2" fontId="0" fillId="0" borderId="0" xfId="0" applyNumberFormat="1" applyFont="1" applyFill="1" applyAlignment="1"/>
    <xf numFmtId="2" fontId="0" fillId="0" borderId="0" xfId="6" applyNumberFormat="1" applyFont="1" applyAlignment="1"/>
    <xf numFmtId="2" fontId="0" fillId="0" borderId="0" xfId="0" applyNumberFormat="1" applyFont="1" applyBorder="1" applyAlignment="1"/>
    <xf numFmtId="2" fontId="8" fillId="0" borderId="0" xfId="0" applyNumberFormat="1" applyFont="1" applyAlignment="1"/>
    <xf numFmtId="2" fontId="0" fillId="0" borderId="0" xfId="0" applyNumberFormat="1" applyFont="1" applyAlignment="1">
      <alignment vertical="top" wrapText="1"/>
    </xf>
    <xf numFmtId="2" fontId="0" fillId="0" borderId="0" xfId="0" applyNumberFormat="1" applyFont="1" applyFill="1" applyAlignment="1">
      <alignment vertical="top"/>
    </xf>
    <xf numFmtId="2" fontId="0" fillId="0" borderId="0" xfId="0" applyNumberFormat="1" applyFont="1" applyBorder="1" applyAlignment="1">
      <alignment vertical="top"/>
    </xf>
    <xf numFmtId="2" fontId="9" fillId="0" borderId="0" xfId="0" applyNumberFormat="1" applyFont="1" applyBorder="1" applyAlignment="1">
      <alignment vertical="center"/>
    </xf>
    <xf numFmtId="2" fontId="0" fillId="0" borderId="0" xfId="0" applyNumberFormat="1" applyFont="1" applyAlignment="1">
      <alignment vertical="center" wrapText="1"/>
    </xf>
    <xf numFmtId="2" fontId="0" fillId="0" borderId="0" xfId="6" applyNumberFormat="1" applyFont="1" applyAlignment="1">
      <alignment wrapText="1"/>
    </xf>
    <xf numFmtId="2" fontId="0" fillId="0" borderId="0" xfId="0" applyNumberFormat="1" applyFont="1" applyAlignment="1">
      <alignment wrapText="1"/>
    </xf>
    <xf numFmtId="0" fontId="0" fillId="0" borderId="0" xfId="0" applyFont="1" applyFill="1" applyAlignment="1">
      <alignment horizontal="justify" vertical="center" wrapText="1"/>
    </xf>
    <xf numFmtId="0" fontId="11" fillId="0" borderId="0" xfId="0" applyFont="1" applyFill="1" applyAlignment="1">
      <alignment horizontal="justify" vertical="top" wrapText="1"/>
    </xf>
    <xf numFmtId="0" fontId="11" fillId="0" borderId="0" xfId="0" applyFont="1" applyFill="1" applyAlignment="1">
      <alignment horizontal="left" vertical="top"/>
    </xf>
    <xf numFmtId="0" fontId="11" fillId="0" borderId="0" xfId="6" applyFont="1" applyFill="1" applyAlignment="1">
      <alignment vertical="top"/>
    </xf>
    <xf numFmtId="0" fontId="8" fillId="0" borderId="0" xfId="0" applyFont="1" applyBorder="1" applyAlignment="1">
      <alignment horizontal="center"/>
    </xf>
    <xf numFmtId="0" fontId="0" fillId="0" borderId="0" xfId="0" applyFont="1" applyBorder="1" applyAlignment="1">
      <alignment horizontal="center"/>
    </xf>
    <xf numFmtId="0" fontId="29" fillId="0" borderId="0" xfId="0" applyFont="1" applyAlignment="1">
      <alignment vertical="top" wrapText="1"/>
    </xf>
    <xf numFmtId="0" fontId="18" fillId="0" borderId="0" xfId="0" applyFont="1" applyAlignment="1">
      <alignment horizontal="center"/>
    </xf>
    <xf numFmtId="2" fontId="18" fillId="0" borderId="0" xfId="0" applyNumberFormat="1" applyFont="1" applyAlignment="1"/>
    <xf numFmtId="4" fontId="31" fillId="0" borderId="0" xfId="0" applyNumberFormat="1" applyFont="1" applyAlignment="1">
      <alignment horizontal="right"/>
    </xf>
    <xf numFmtId="4" fontId="18" fillId="0" borderId="0" xfId="0" applyNumberFormat="1" applyFont="1" applyFill="1" applyAlignment="1">
      <alignment horizontal="center"/>
    </xf>
    <xf numFmtId="4" fontId="18" fillId="0" borderId="0" xfId="0" applyNumberFormat="1" applyFont="1"/>
    <xf numFmtId="0" fontId="10" fillId="0" borderId="0" xfId="6" applyFont="1" applyAlignment="1">
      <alignment horizontal="justify" vertical="top" wrapText="1"/>
    </xf>
    <xf numFmtId="0" fontId="0" fillId="0" borderId="0" xfId="0" applyAlignment="1">
      <alignment wrapText="1"/>
    </xf>
    <xf numFmtId="0" fontId="0" fillId="0" borderId="0" xfId="0" applyFill="1" applyAlignment="1">
      <alignment horizontal="justify" vertical="top" wrapText="1"/>
    </xf>
    <xf numFmtId="0" fontId="0" fillId="0" borderId="0" xfId="0" applyNumberFormat="1" applyBorder="1" applyAlignment="1">
      <alignment horizontal="justify" vertical="top" wrapText="1"/>
    </xf>
    <xf numFmtId="4" fontId="14" fillId="0" borderId="0" xfId="0" applyNumberFormat="1" applyFont="1" applyFill="1" applyAlignment="1">
      <alignment horizontal="center"/>
    </xf>
    <xf numFmtId="0" fontId="39" fillId="0" borderId="0" xfId="0" applyFont="1" applyAlignment="1">
      <alignment horizontal="center"/>
    </xf>
    <xf numFmtId="2" fontId="39" fillId="0" borderId="0" xfId="0" applyNumberFormat="1" applyFont="1" applyAlignment="1"/>
    <xf numFmtId="4" fontId="39" fillId="0" borderId="0" xfId="0" applyNumberFormat="1" applyFont="1" applyFill="1" applyAlignment="1">
      <alignment horizontal="right"/>
    </xf>
    <xf numFmtId="4" fontId="40" fillId="0" borderId="0" xfId="0" applyNumberFormat="1" applyFont="1" applyFill="1" applyAlignment="1">
      <alignment horizontal="center"/>
    </xf>
    <xf numFmtId="4" fontId="39" fillId="0" borderId="0" xfId="0" applyNumberFormat="1" applyFont="1" applyFill="1"/>
    <xf numFmtId="0" fontId="0" fillId="0" borderId="0" xfId="0" applyFill="1" applyAlignment="1">
      <alignment horizontal="center" vertical="top"/>
    </xf>
    <xf numFmtId="0" fontId="0" fillId="0" borderId="0" xfId="0" applyFill="1" applyBorder="1" applyAlignment="1">
      <alignment horizontal="center" vertical="top"/>
    </xf>
    <xf numFmtId="0" fontId="28" fillId="0" borderId="0" xfId="0" applyFont="1" applyFill="1" applyAlignment="1">
      <alignment horizontal="justify" vertical="top" wrapText="1"/>
    </xf>
    <xf numFmtId="0" fontId="0" fillId="0" borderId="0" xfId="0" applyFont="1" applyFill="1" applyAlignment="1">
      <alignment horizontal="center" vertical="center"/>
    </xf>
    <xf numFmtId="2" fontId="0" fillId="0" borderId="0" xfId="0" applyNumberFormat="1" applyFont="1" applyFill="1"/>
    <xf numFmtId="0" fontId="8" fillId="0" borderId="0" xfId="0" applyFont="1" applyFill="1" applyAlignment="1">
      <alignment horizontal="center"/>
    </xf>
    <xf numFmtId="4" fontId="8" fillId="0" borderId="0" xfId="0" applyNumberFormat="1" applyFont="1" applyFill="1"/>
    <xf numFmtId="0" fontId="19" fillId="0" borderId="0" xfId="0" applyFont="1" applyAlignment="1">
      <alignment vertical="center"/>
    </xf>
    <xf numFmtId="0" fontId="17" fillId="0" borderId="0" xfId="0" applyFont="1" applyFill="1" applyAlignment="1">
      <alignment horizontal="center"/>
    </xf>
    <xf numFmtId="0" fontId="17" fillId="0" borderId="0" xfId="0" applyFont="1" applyFill="1"/>
    <xf numFmtId="4" fontId="13" fillId="0" borderId="0" xfId="0" applyNumberFormat="1" applyFont="1" applyFill="1"/>
    <xf numFmtId="4" fontId="13" fillId="0" borderId="0" xfId="0" applyNumberFormat="1" applyFont="1" applyFill="1" applyBorder="1" applyAlignment="1">
      <alignment horizontal="right"/>
    </xf>
    <xf numFmtId="0" fontId="16" fillId="0" borderId="0" xfId="0" applyFont="1" applyAlignment="1">
      <alignment horizontal="center"/>
    </xf>
    <xf numFmtId="4" fontId="16" fillId="0" borderId="0" xfId="0" applyNumberFormat="1" applyFont="1" applyAlignment="1">
      <alignment horizontal="right"/>
    </xf>
    <xf numFmtId="4" fontId="17" fillId="0" borderId="0" xfId="0" applyNumberFormat="1" applyFont="1" applyFill="1"/>
    <xf numFmtId="0" fontId="17" fillId="0" borderId="0" xfId="0" applyFont="1" applyFill="1" applyBorder="1" applyAlignment="1">
      <alignment horizontal="left" vertical="center"/>
    </xf>
    <xf numFmtId="0" fontId="17" fillId="0" borderId="0" xfId="0" applyFont="1" applyFill="1" applyBorder="1" applyAlignment="1">
      <alignment horizontal="left" vertical="justify" wrapText="1"/>
    </xf>
    <xf numFmtId="49" fontId="17" fillId="0" borderId="0" xfId="0" applyNumberFormat="1" applyFont="1" applyFill="1" applyBorder="1" applyAlignment="1">
      <alignment horizontal="center" vertical="top"/>
    </xf>
    <xf numFmtId="0" fontId="17" fillId="0" borderId="0" xfId="0" applyFont="1" applyFill="1" applyBorder="1" applyAlignment="1">
      <alignment horizontal="left"/>
    </xf>
    <xf numFmtId="4" fontId="13" fillId="0" borderId="0" xfId="0" applyNumberFormat="1" applyFont="1" applyFill="1" applyAlignment="1">
      <alignment horizontal="right"/>
    </xf>
    <xf numFmtId="0" fontId="41" fillId="0" borderId="0" xfId="0" applyFont="1" applyAlignment="1">
      <alignment vertical="center"/>
    </xf>
    <xf numFmtId="0" fontId="17" fillId="0" borderId="0" xfId="0" applyFont="1" applyFill="1" applyBorder="1" applyAlignment="1">
      <alignment horizontal="right"/>
    </xf>
    <xf numFmtId="49" fontId="17" fillId="0" borderId="2" xfId="0" applyNumberFormat="1" applyFont="1" applyFill="1" applyBorder="1" applyAlignment="1">
      <alignment horizontal="center" vertical="top"/>
    </xf>
    <xf numFmtId="0" fontId="17" fillId="0" borderId="2" xfId="0" applyFont="1" applyFill="1" applyBorder="1" applyAlignment="1">
      <alignment horizontal="left" vertical="center"/>
    </xf>
    <xf numFmtId="4" fontId="13" fillId="0" borderId="2" xfId="0" applyNumberFormat="1" applyFont="1" applyFill="1" applyBorder="1"/>
    <xf numFmtId="4" fontId="13" fillId="0" borderId="2" xfId="0" applyNumberFormat="1" applyFont="1" applyFill="1" applyBorder="1" applyAlignment="1">
      <alignment horizontal="right"/>
    </xf>
    <xf numFmtId="0" fontId="16" fillId="0" borderId="2" xfId="0" applyFont="1" applyBorder="1" applyAlignment="1">
      <alignment horizontal="center"/>
    </xf>
    <xf numFmtId="4" fontId="16" fillId="0" borderId="2" xfId="0" applyNumberFormat="1" applyFont="1" applyBorder="1" applyAlignment="1">
      <alignment horizontal="right"/>
    </xf>
    <xf numFmtId="4" fontId="17" fillId="0" borderId="2" xfId="0" applyNumberFormat="1" applyFont="1" applyFill="1" applyBorder="1"/>
    <xf numFmtId="0" fontId="9" fillId="0" borderId="0" xfId="0" applyFont="1" applyAlignment="1">
      <alignment horizontal="justify" vertical="top" wrapText="1"/>
    </xf>
    <xf numFmtId="0" fontId="0" fillId="0" borderId="0" xfId="0" applyFont="1" applyAlignment="1">
      <alignment horizontal="justify" vertical="top" wrapText="1"/>
    </xf>
    <xf numFmtId="0" fontId="9" fillId="0" borderId="0" xfId="0" applyFont="1" applyAlignment="1">
      <alignment horizontal="justify" vertical="top" wrapText="1"/>
    </xf>
    <xf numFmtId="0" fontId="0" fillId="0" borderId="0" xfId="0" applyFont="1" applyAlignment="1">
      <alignment horizontal="justify" vertical="top" wrapText="1"/>
    </xf>
    <xf numFmtId="0" fontId="0" fillId="0" borderId="0" xfId="0" applyFont="1" applyAlignment="1">
      <alignment horizontal="justify" vertical="top" wrapText="1"/>
    </xf>
    <xf numFmtId="0" fontId="0" fillId="0" borderId="0" xfId="0" applyFont="1" applyAlignment="1">
      <alignment horizontal="justify" vertical="top" wrapText="1"/>
    </xf>
    <xf numFmtId="0" fontId="9" fillId="0" borderId="0" xfId="0" applyFont="1" applyAlignment="1">
      <alignment horizontal="justify" vertical="top" wrapText="1"/>
    </xf>
    <xf numFmtId="0" fontId="9" fillId="0" borderId="0" xfId="0" applyFont="1" applyAlignment="1">
      <alignment horizontal="justify" vertical="top" wrapText="1"/>
    </xf>
    <xf numFmtId="0" fontId="0" fillId="0" borderId="0" xfId="0" applyAlignment="1">
      <alignment horizontal="justify" vertical="top" wrapText="1"/>
    </xf>
    <xf numFmtId="0" fontId="9" fillId="0" borderId="0" xfId="0" applyFont="1" applyAlignment="1">
      <alignment horizontal="justify" vertical="top" wrapText="1"/>
    </xf>
    <xf numFmtId="0" fontId="9" fillId="0" borderId="0" xfId="0" applyFont="1" applyAlignment="1">
      <alignment horizontal="justify" vertical="top" wrapText="1"/>
    </xf>
    <xf numFmtId="0" fontId="39" fillId="0" borderId="0" xfId="0" applyFont="1" applyAlignment="1">
      <alignment horizontal="justify" vertical="top" wrapText="1"/>
    </xf>
    <xf numFmtId="0" fontId="9" fillId="0" borderId="0" xfId="0" applyFont="1" applyAlignment="1">
      <alignment horizontal="justify" vertical="top" wrapText="1"/>
    </xf>
    <xf numFmtId="0" fontId="9" fillId="0" borderId="0" xfId="0" applyFont="1" applyAlignment="1">
      <alignment horizontal="justify" vertical="top" wrapText="1"/>
    </xf>
    <xf numFmtId="0" fontId="0" fillId="0" borderId="0" xfId="0" applyFont="1" applyAlignment="1">
      <alignment horizontal="justify" vertical="top" wrapText="1"/>
    </xf>
    <xf numFmtId="0" fontId="0" fillId="0" borderId="0" xfId="0" applyAlignment="1">
      <alignment horizontal="justify" vertical="top" wrapText="1"/>
    </xf>
    <xf numFmtId="0" fontId="9" fillId="0" borderId="0" xfId="0" applyFont="1" applyAlignment="1">
      <alignment horizontal="justify" vertical="top" wrapText="1"/>
    </xf>
    <xf numFmtId="4" fontId="12" fillId="0" borderId="0" xfId="0" applyNumberFormat="1" applyFont="1" applyFill="1" applyAlignment="1">
      <alignment horizontal="center"/>
    </xf>
    <xf numFmtId="0" fontId="0" fillId="0" borderId="0" xfId="0" applyFont="1" applyAlignment="1">
      <alignment horizontal="center"/>
    </xf>
    <xf numFmtId="4" fontId="0" fillId="0" borderId="0" xfId="0" applyNumberFormat="1" applyFont="1"/>
    <xf numFmtId="0" fontId="0" fillId="0" borderId="0" xfId="0" applyFont="1" applyFill="1" applyAlignment="1">
      <alignment horizontal="justify" vertical="top" wrapText="1"/>
    </xf>
    <xf numFmtId="4" fontId="0" fillId="0" borderId="0" xfId="0" applyNumberFormat="1" applyFont="1" applyAlignment="1">
      <alignment horizontal="right"/>
    </xf>
    <xf numFmtId="2" fontId="0" fillId="0" borderId="0" xfId="0" applyNumberFormat="1" applyFont="1" applyAlignment="1">
      <alignment vertical="top" wrapText="1"/>
    </xf>
    <xf numFmtId="0" fontId="0" fillId="0" borderId="0" xfId="0" applyFont="1" applyAlignment="1">
      <alignment horizontal="justify" vertical="top" wrapText="1"/>
    </xf>
    <xf numFmtId="0" fontId="26" fillId="0" borderId="0" xfId="0" applyFont="1" applyAlignment="1">
      <alignment horizontal="justify" vertical="top" wrapText="1"/>
    </xf>
    <xf numFmtId="0" fontId="0" fillId="0" borderId="0" xfId="0"/>
    <xf numFmtId="0" fontId="0" fillId="0" borderId="0" xfId="0" applyFont="1" applyAlignment="1">
      <alignment horizontal="justify" vertical="top" wrapText="1"/>
    </xf>
    <xf numFmtId="0" fontId="0" fillId="0" borderId="0" xfId="6" applyFont="1" applyFill="1" applyAlignment="1">
      <alignment horizontal="justify" vertical="top" wrapText="1"/>
    </xf>
    <xf numFmtId="0" fontId="0" fillId="0" borderId="0" xfId="0" applyFont="1" applyFill="1" applyBorder="1" applyAlignment="1">
      <alignment horizontal="justify" vertical="top" wrapText="1"/>
    </xf>
    <xf numFmtId="0" fontId="0" fillId="0" borderId="0" xfId="0" applyFont="1" applyAlignment="1">
      <alignment horizontal="justify" vertical="top" wrapText="1"/>
    </xf>
    <xf numFmtId="0" fontId="0" fillId="0" borderId="0" xfId="6" applyFont="1" applyFill="1" applyAlignment="1">
      <alignment horizontal="justify" vertical="top" wrapText="1"/>
    </xf>
    <xf numFmtId="0" fontId="0" fillId="0" borderId="0" xfId="0" applyFont="1" applyAlignment="1">
      <alignment horizontal="justify" vertical="top" wrapText="1"/>
    </xf>
    <xf numFmtId="0" fontId="0" fillId="0" borderId="0" xfId="0" applyFont="1" applyAlignment="1">
      <alignment horizontal="justify" vertical="top" wrapText="1"/>
    </xf>
    <xf numFmtId="0" fontId="0" fillId="0" borderId="0" xfId="6" applyFont="1" applyFill="1" applyAlignment="1">
      <alignment horizontal="justify" vertical="top" wrapText="1"/>
    </xf>
    <xf numFmtId="0" fontId="0" fillId="0" borderId="0" xfId="0" applyFill="1" applyAlignment="1">
      <alignment horizontal="justify" vertical="top" wrapText="1"/>
    </xf>
    <xf numFmtId="0" fontId="0" fillId="0" borderId="0" xfId="0" applyAlignment="1">
      <alignment horizontal="justify" vertical="top" wrapText="1"/>
    </xf>
    <xf numFmtId="4" fontId="0" fillId="0" borderId="2" xfId="0" applyNumberFormat="1" applyFont="1" applyBorder="1" applyAlignment="1">
      <alignment horizontal="right"/>
    </xf>
    <xf numFmtId="0" fontId="0" fillId="0" borderId="2" xfId="0" applyFont="1" applyBorder="1" applyAlignment="1">
      <alignment horizontal="center"/>
    </xf>
    <xf numFmtId="4" fontId="0" fillId="0" borderId="2" xfId="0" applyNumberFormat="1" applyFont="1" applyBorder="1"/>
    <xf numFmtId="0" fontId="26" fillId="0" borderId="0" xfId="6" applyFont="1" applyFill="1" applyAlignment="1">
      <alignment horizontal="justify" vertical="top" wrapText="1"/>
    </xf>
    <xf numFmtId="0" fontId="9" fillId="0" borderId="1" xfId="5" applyFont="1" applyFill="1" applyBorder="1" applyAlignment="1">
      <alignment horizontal="center" vertical="top" wrapText="1"/>
    </xf>
    <xf numFmtId="0" fontId="16" fillId="0" borderId="0" xfId="0" applyFont="1"/>
    <xf numFmtId="0" fontId="9" fillId="0" borderId="1" xfId="5" applyFont="1" applyFill="1" applyBorder="1" applyAlignment="1">
      <alignment horizontal="center" vertical="top"/>
    </xf>
    <xf numFmtId="0" fontId="0" fillId="0" borderId="0" xfId="0"/>
    <xf numFmtId="0" fontId="0" fillId="0" borderId="0" xfId="0" applyFill="1"/>
    <xf numFmtId="4" fontId="12" fillId="0" borderId="0" xfId="0" applyNumberFormat="1" applyFont="1" applyFill="1" applyAlignment="1">
      <alignment horizontal="center"/>
    </xf>
    <xf numFmtId="0" fontId="0" fillId="0" borderId="0" xfId="0" applyFont="1" applyAlignment="1">
      <alignment horizontal="center"/>
    </xf>
    <xf numFmtId="4" fontId="0" fillId="0" borderId="0" xfId="0" applyNumberFormat="1" applyFont="1"/>
    <xf numFmtId="0" fontId="0" fillId="0" borderId="0" xfId="0" applyFont="1" applyFill="1" applyAlignment="1">
      <alignment horizontal="center" vertical="top"/>
    </xf>
    <xf numFmtId="0" fontId="18" fillId="0" borderId="0" xfId="0" applyFont="1"/>
    <xf numFmtId="4" fontId="0" fillId="0" borderId="0" xfId="0" applyNumberFormat="1" applyFont="1" applyFill="1"/>
    <xf numFmtId="4" fontId="0" fillId="0" borderId="0" xfId="0" applyNumberFormat="1" applyFont="1" applyAlignment="1">
      <alignment horizontal="right"/>
    </xf>
    <xf numFmtId="2" fontId="0" fillId="0" borderId="0" xfId="0" applyNumberFormat="1" applyFont="1" applyAlignment="1"/>
    <xf numFmtId="0" fontId="0" fillId="0" borderId="0" xfId="0" applyAlignment="1">
      <alignment horizontal="justify" vertical="top" wrapText="1"/>
    </xf>
    <xf numFmtId="0" fontId="0" fillId="0" borderId="0" xfId="0" applyFill="1" applyAlignment="1">
      <alignment horizontal="justify" vertical="top" wrapText="1"/>
    </xf>
    <xf numFmtId="0" fontId="9" fillId="0" borderId="1" xfId="5" applyFont="1" applyFill="1" applyBorder="1" applyAlignment="1">
      <alignment horizontal="center"/>
    </xf>
    <xf numFmtId="2" fontId="9" fillId="0" borderId="1" xfId="5" applyNumberFormat="1" applyFont="1" applyFill="1" applyBorder="1" applyAlignment="1"/>
    <xf numFmtId="4" fontId="9" fillId="0" borderId="1" xfId="5" applyNumberFormat="1" applyFont="1" applyFill="1" applyBorder="1" applyAlignment="1">
      <alignment horizontal="right"/>
    </xf>
    <xf numFmtId="4" fontId="9" fillId="0" borderId="1" xfId="5" applyNumberFormat="1" applyFont="1" applyFill="1" applyBorder="1" applyAlignment="1">
      <alignment horizontal="center"/>
    </xf>
    <xf numFmtId="0" fontId="9" fillId="0" borderId="0" xfId="5" applyFont="1" applyFill="1" applyBorder="1" applyAlignment="1">
      <alignment horizontal="center" vertical="top"/>
    </xf>
    <xf numFmtId="0" fontId="9" fillId="0" borderId="0" xfId="5" applyFont="1" applyFill="1" applyBorder="1" applyAlignment="1">
      <alignment horizontal="center" vertical="top" wrapText="1"/>
    </xf>
    <xf numFmtId="0" fontId="9" fillId="0" borderId="0" xfId="5" applyFont="1" applyFill="1" applyBorder="1" applyAlignment="1">
      <alignment horizontal="center"/>
    </xf>
    <xf numFmtId="2" fontId="9" fillId="0" borderId="0" xfId="5" applyNumberFormat="1" applyFont="1" applyFill="1" applyBorder="1" applyAlignment="1"/>
    <xf numFmtId="4" fontId="9" fillId="0" borderId="0" xfId="5" applyNumberFormat="1" applyFont="1" applyFill="1" applyBorder="1" applyAlignment="1">
      <alignment horizontal="right"/>
    </xf>
    <xf numFmtId="4" fontId="9" fillId="0" borderId="0" xfId="5" applyNumberFormat="1" applyFont="1" applyFill="1" applyBorder="1" applyAlignment="1">
      <alignment horizontal="center"/>
    </xf>
    <xf numFmtId="4" fontId="13" fillId="0" borderId="0" xfId="0" applyNumberFormat="1" applyFont="1" applyAlignment="1">
      <alignment horizontal="center"/>
    </xf>
    <xf numFmtId="0" fontId="13" fillId="0" borderId="0" xfId="0" applyFont="1" applyAlignment="1">
      <alignment horizontal="center"/>
    </xf>
    <xf numFmtId="4" fontId="16" fillId="0" borderId="0" xfId="0" applyNumberFormat="1" applyFont="1" applyFill="1"/>
    <xf numFmtId="0" fontId="0" fillId="0" borderId="2" xfId="0" applyBorder="1"/>
    <xf numFmtId="0" fontId="8" fillId="0" borderId="1" xfId="5" applyFont="1" applyFill="1" applyBorder="1" applyAlignment="1">
      <alignment horizontal="center" vertical="top"/>
    </xf>
    <xf numFmtId="0" fontId="8" fillId="0" borderId="1" xfId="5" applyFont="1" applyFill="1" applyBorder="1" applyAlignment="1">
      <alignment horizontal="center" vertical="top" wrapText="1"/>
    </xf>
    <xf numFmtId="0" fontId="8" fillId="0" borderId="1" xfId="5" applyFont="1" applyFill="1" applyBorder="1" applyAlignment="1">
      <alignment horizontal="center"/>
    </xf>
    <xf numFmtId="2" fontId="8" fillId="0" borderId="1" xfId="5" applyNumberFormat="1" applyFont="1" applyFill="1" applyBorder="1" applyAlignment="1"/>
    <xf numFmtId="4" fontId="8" fillId="0" borderId="1" xfId="5" applyNumberFormat="1" applyFont="1" applyFill="1" applyBorder="1" applyAlignment="1">
      <alignment horizontal="right"/>
    </xf>
    <xf numFmtId="4" fontId="8" fillId="0" borderId="1" xfId="5" applyNumberFormat="1" applyFont="1" applyFill="1" applyBorder="1" applyAlignment="1">
      <alignment horizontal="center"/>
    </xf>
    <xf numFmtId="0" fontId="44" fillId="0" borderId="0" xfId="0" applyFont="1" applyFill="1" applyAlignment="1">
      <alignment horizontal="center"/>
    </xf>
    <xf numFmtId="0" fontId="42" fillId="0" borderId="0" xfId="6" applyFont="1" applyFill="1" applyAlignment="1">
      <alignment horizontal="justify" vertical="top" wrapText="1"/>
    </xf>
    <xf numFmtId="0" fontId="25" fillId="0" borderId="0" xfId="0" applyFont="1" applyAlignment="1">
      <alignment horizontal="justify" vertical="top" wrapText="1"/>
    </xf>
    <xf numFmtId="0" fontId="16" fillId="5" borderId="4" xfId="54" applyFont="1" applyAlignment="1">
      <alignment horizontal="center" vertical="center" wrapText="1"/>
    </xf>
    <xf numFmtId="0" fontId="13" fillId="5" borderId="4" xfId="54" applyFont="1" applyAlignment="1">
      <alignment horizontal="justify" vertical="center" wrapText="1"/>
    </xf>
    <xf numFmtId="0" fontId="0" fillId="6" borderId="0" xfId="0" applyFont="1" applyFill="1" applyAlignment="1">
      <alignment horizontal="center"/>
    </xf>
    <xf numFmtId="17" fontId="0" fillId="0" borderId="0" xfId="0" applyNumberFormat="1" applyAlignment="1">
      <alignment horizontal="justify" vertical="top" wrapText="1"/>
    </xf>
    <xf numFmtId="2" fontId="0" fillId="0" borderId="0" xfId="0" applyNumberFormat="1" applyFont="1"/>
    <xf numFmtId="0" fontId="0" fillId="0" borderId="0" xfId="0" applyFont="1" applyBorder="1" applyAlignment="1">
      <alignment horizontal="left" vertical="top" wrapText="1"/>
    </xf>
    <xf numFmtId="0" fontId="0" fillId="6" borderId="0" xfId="0" applyFont="1" applyFill="1" applyBorder="1" applyAlignment="1">
      <alignment horizontal="center"/>
    </xf>
    <xf numFmtId="2" fontId="0" fillId="0" borderId="0" xfId="0" applyNumberFormat="1" applyFont="1" applyBorder="1"/>
    <xf numFmtId="2" fontId="0" fillId="0" borderId="0" xfId="0" applyNumberFormat="1" applyFont="1" applyAlignment="1">
      <alignment horizontal="right" wrapText="1"/>
    </xf>
    <xf numFmtId="0" fontId="8" fillId="0" borderId="0" xfId="0" applyFont="1" applyAlignment="1">
      <alignment horizontal="center" vertical="center"/>
    </xf>
    <xf numFmtId="0" fontId="8" fillId="0" borderId="0" xfId="0" applyFont="1" applyFill="1" applyAlignment="1">
      <alignment horizontal="center" vertical="top"/>
    </xf>
    <xf numFmtId="0" fontId="16" fillId="5" borderId="0" xfId="54" applyFont="1" applyBorder="1" applyAlignment="1">
      <alignment horizontal="center" vertical="top"/>
    </xf>
    <xf numFmtId="0" fontId="13" fillId="5" borderId="0" xfId="54" applyFont="1" applyBorder="1" applyAlignment="1">
      <alignment horizontal="justify" vertical="top" wrapText="1"/>
    </xf>
    <xf numFmtId="0" fontId="11" fillId="0" borderId="0" xfId="0" applyFont="1" applyAlignment="1">
      <alignment horizontal="justify" vertical="top" wrapText="1"/>
    </xf>
    <xf numFmtId="0" fontId="39" fillId="0" borderId="0" xfId="6" applyFont="1" applyFill="1" applyBorder="1" applyAlignment="1">
      <alignment horizontal="justify" vertical="top" wrapText="1"/>
    </xf>
    <xf numFmtId="0" fontId="0" fillId="0" borderId="0" xfId="6" applyFont="1" applyFill="1" applyBorder="1" applyAlignment="1">
      <alignment horizontal="justify" vertical="top" wrapText="1"/>
    </xf>
    <xf numFmtId="0" fontId="0" fillId="0" borderId="0" xfId="6" applyFont="1" applyFill="1" applyAlignment="1">
      <alignment horizontal="left" vertical="top" wrapText="1"/>
    </xf>
    <xf numFmtId="0" fontId="0" fillId="0" borderId="0" xfId="0" applyAlignment="1">
      <alignment horizontal="left" vertical="top" wrapText="1"/>
    </xf>
    <xf numFmtId="0" fontId="39" fillId="0" borderId="0" xfId="0" applyFont="1" applyAlignment="1">
      <alignment horizontal="left" vertical="top" wrapText="1" indent="1"/>
    </xf>
    <xf numFmtId="0" fontId="0" fillId="0" borderId="0" xfId="0" applyFont="1" applyAlignment="1">
      <alignment horizontal="left" vertical="top" wrapText="1" indent="1"/>
    </xf>
    <xf numFmtId="0" fontId="0" fillId="0" borderId="0" xfId="0" applyAlignment="1">
      <alignment horizontal="left" vertical="top" wrapText="1" indent="1"/>
    </xf>
    <xf numFmtId="0" fontId="39" fillId="0" borderId="0" xfId="0" applyFont="1" applyFill="1" applyAlignment="1">
      <alignment horizontal="left" vertical="top" wrapText="1" indent="1"/>
    </xf>
    <xf numFmtId="0" fontId="0" fillId="0" borderId="0" xfId="0" applyAlignment="1">
      <alignment horizontal="center"/>
    </xf>
    <xf numFmtId="0" fontId="13" fillId="5" borderId="0" xfId="54" applyFont="1" applyBorder="1" applyAlignment="1">
      <alignment horizontal="left" vertical="top" wrapText="1" indent="1"/>
    </xf>
    <xf numFmtId="0" fontId="8" fillId="5" borderId="5" xfId="54" applyFont="1" applyBorder="1" applyAlignment="1">
      <alignment horizontal="center"/>
    </xf>
    <xf numFmtId="2" fontId="8" fillId="5" borderId="4" xfId="54" applyNumberFormat="1" applyFont="1"/>
    <xf numFmtId="0" fontId="8" fillId="5" borderId="4" xfId="54" applyFont="1" applyAlignment="1">
      <alignment horizontal="center"/>
    </xf>
    <xf numFmtId="4" fontId="13" fillId="5" borderId="4" xfId="54" applyNumberFormat="1" applyFont="1"/>
    <xf numFmtId="4" fontId="12" fillId="5" borderId="4" xfId="54" applyNumberFormat="1" applyFont="1" applyAlignment="1">
      <alignment horizontal="center"/>
    </xf>
    <xf numFmtId="4" fontId="9" fillId="5" borderId="4" xfId="54" applyNumberFormat="1" applyFont="1"/>
    <xf numFmtId="0" fontId="18" fillId="0" borderId="0" xfId="0" applyFont="1" applyFill="1" applyAlignment="1">
      <alignment horizontal="center" vertical="top"/>
    </xf>
    <xf numFmtId="0" fontId="10" fillId="0" borderId="0" xfId="0" applyFont="1" applyAlignment="1">
      <alignment horizontal="justify" vertical="top" wrapText="1"/>
    </xf>
    <xf numFmtId="0" fontId="10" fillId="0" borderId="0" xfId="0" applyFont="1" applyAlignment="1">
      <alignment horizontal="center"/>
    </xf>
    <xf numFmtId="2" fontId="10" fillId="0" borderId="0" xfId="0" applyNumberFormat="1" applyFont="1" applyAlignment="1"/>
    <xf numFmtId="4" fontId="49" fillId="0" borderId="0" xfId="0" applyNumberFormat="1" applyFont="1" applyAlignment="1">
      <alignment horizontal="right"/>
    </xf>
    <xf numFmtId="4" fontId="10" fillId="0" borderId="0" xfId="0" applyNumberFormat="1" applyFont="1" applyFill="1" applyAlignment="1">
      <alignment horizontal="center"/>
    </xf>
    <xf numFmtId="4" fontId="10" fillId="0" borderId="0" xfId="0" applyNumberFormat="1" applyFont="1"/>
    <xf numFmtId="0" fontId="50" fillId="0" borderId="0" xfId="0" applyFont="1" applyFill="1" applyBorder="1" applyAlignment="1">
      <alignment horizontal="center" vertical="top"/>
    </xf>
    <xf numFmtId="0" fontId="50" fillId="0" borderId="0" xfId="0" applyFont="1" applyBorder="1" applyAlignment="1">
      <alignment horizontal="justify" vertical="top" wrapText="1"/>
    </xf>
    <xf numFmtId="0" fontId="50" fillId="0" borderId="0" xfId="0" applyFont="1" applyBorder="1" applyAlignment="1">
      <alignment horizontal="center"/>
    </xf>
    <xf numFmtId="2" fontId="50" fillId="0" borderId="0" xfId="0" applyNumberFormat="1" applyFont="1" applyBorder="1" applyAlignment="1"/>
    <xf numFmtId="4" fontId="51" fillId="0" borderId="0" xfId="0" applyNumberFormat="1" applyFont="1" applyBorder="1" applyAlignment="1">
      <alignment horizontal="right"/>
    </xf>
    <xf numFmtId="4" fontId="50" fillId="0" borderId="0" xfId="0" applyNumberFormat="1" applyFont="1" applyFill="1" applyBorder="1" applyAlignment="1">
      <alignment horizontal="center"/>
    </xf>
    <xf numFmtId="4" fontId="50" fillId="0" borderId="0" xfId="0" applyNumberFormat="1" applyFont="1" applyBorder="1"/>
    <xf numFmtId="0" fontId="50" fillId="0" borderId="2" xfId="0" applyFont="1" applyFill="1" applyBorder="1" applyAlignment="1">
      <alignment horizontal="center" vertical="top"/>
    </xf>
    <xf numFmtId="0" fontId="50" fillId="0" borderId="2" xfId="0" applyFont="1" applyBorder="1" applyAlignment="1">
      <alignment horizontal="justify" vertical="top" wrapText="1"/>
    </xf>
    <xf numFmtId="0" fontId="50" fillId="0" borderId="2" xfId="0" applyFont="1" applyBorder="1" applyAlignment="1">
      <alignment horizontal="center"/>
    </xf>
    <xf numFmtId="2" fontId="50" fillId="0" borderId="2" xfId="0" applyNumberFormat="1" applyFont="1" applyBorder="1" applyAlignment="1"/>
    <xf numFmtId="4" fontId="51" fillId="0" borderId="2" xfId="0" applyNumberFormat="1" applyFont="1" applyBorder="1" applyAlignment="1">
      <alignment horizontal="right"/>
    </xf>
    <xf numFmtId="4" fontId="50" fillId="0" borderId="2" xfId="0" applyNumberFormat="1" applyFont="1" applyFill="1" applyBorder="1" applyAlignment="1">
      <alignment horizontal="center"/>
    </xf>
    <xf numFmtId="4" fontId="50" fillId="0" borderId="2" xfId="0" applyNumberFormat="1" applyFont="1" applyBorder="1"/>
    <xf numFmtId="0" fontId="18" fillId="0" borderId="0" xfId="0" applyFont="1" applyFill="1" applyBorder="1" applyAlignment="1">
      <alignment horizontal="center" vertical="top"/>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2" fontId="10" fillId="0" borderId="0" xfId="0" applyNumberFormat="1" applyFont="1" applyFill="1" applyBorder="1" applyAlignment="1">
      <alignment horizontal="center" vertical="center" wrapText="1"/>
    </xf>
    <xf numFmtId="0" fontId="10" fillId="0" borderId="0" xfId="0" applyFont="1" applyBorder="1" applyAlignment="1">
      <alignment horizontal="center" vertical="center"/>
    </xf>
    <xf numFmtId="4" fontId="10" fillId="0" borderId="0" xfId="0" applyNumberFormat="1" applyFont="1" applyBorder="1" applyAlignment="1">
      <alignment horizontal="center" vertical="center"/>
    </xf>
    <xf numFmtId="4" fontId="10" fillId="0" borderId="0" xfId="0" applyNumberFormat="1" applyFont="1" applyFill="1" applyBorder="1" applyAlignment="1">
      <alignment horizontal="center" vertical="center"/>
    </xf>
    <xf numFmtId="0" fontId="0" fillId="0" borderId="0" xfId="0" applyBorder="1"/>
    <xf numFmtId="0" fontId="10" fillId="0" borderId="0" xfId="0" applyFont="1" applyFill="1" applyAlignment="1">
      <alignment horizontal="justify" vertical="top" wrapText="1"/>
    </xf>
    <xf numFmtId="0" fontId="10" fillId="0" borderId="0" xfId="0" applyFont="1" applyFill="1" applyAlignment="1">
      <alignment horizontal="center"/>
    </xf>
    <xf numFmtId="2" fontId="10" fillId="0" borderId="0" xfId="0" applyNumberFormat="1" applyFont="1" applyFill="1" applyAlignment="1">
      <alignment wrapText="1"/>
    </xf>
    <xf numFmtId="4" fontId="10" fillId="0" borderId="0" xfId="0" applyNumberFormat="1" applyFont="1" applyAlignment="1">
      <alignment horizontal="right"/>
    </xf>
    <xf numFmtId="4" fontId="0" fillId="0" borderId="0" xfId="0" applyNumberFormat="1" applyFill="1"/>
    <xf numFmtId="4" fontId="0" fillId="0" borderId="0" xfId="0" applyNumberFormat="1" applyAlignment="1">
      <alignment horizontal="center"/>
    </xf>
    <xf numFmtId="0" fontId="53" fillId="0" borderId="0" xfId="0" applyFont="1"/>
    <xf numFmtId="164" fontId="53" fillId="0" borderId="0" xfId="0" applyNumberFormat="1" applyFont="1" applyBorder="1" applyAlignment="1">
      <alignment horizontal="left" vertical="top"/>
    </xf>
    <xf numFmtId="4" fontId="53" fillId="0" borderId="0" xfId="0" applyNumberFormat="1" applyFont="1" applyBorder="1"/>
    <xf numFmtId="0" fontId="54" fillId="0" borderId="0" xfId="0" applyFont="1" applyBorder="1" applyAlignment="1">
      <alignment horizontal="left"/>
    </xf>
    <xf numFmtId="164" fontId="55" fillId="0" borderId="0" xfId="0" applyNumberFormat="1" applyFont="1" applyAlignment="1">
      <alignment horizontal="left" vertical="top"/>
    </xf>
    <xf numFmtId="164" fontId="53" fillId="0" borderId="0" xfId="0" applyNumberFormat="1" applyFont="1" applyAlignment="1">
      <alignment horizontal="left" vertical="top"/>
    </xf>
    <xf numFmtId="4" fontId="53" fillId="0" borderId="0" xfId="0" applyNumberFormat="1" applyFont="1"/>
    <xf numFmtId="0" fontId="53" fillId="0" borderId="0" xfId="0" applyFont="1" applyBorder="1" applyAlignment="1">
      <alignment horizontal="left"/>
    </xf>
    <xf numFmtId="164" fontId="53" fillId="0" borderId="0" xfId="0" applyNumberFormat="1" applyFont="1" applyBorder="1" applyAlignment="1">
      <alignment horizontal="center" vertical="top"/>
    </xf>
    <xf numFmtId="164" fontId="53" fillId="0" borderId="0" xfId="0" applyNumberFormat="1" applyFont="1"/>
    <xf numFmtId="165" fontId="53" fillId="0" borderId="0" xfId="0" applyNumberFormat="1" applyFont="1"/>
    <xf numFmtId="0" fontId="53" fillId="0" borderId="0" xfId="0" applyFont="1" applyAlignment="1">
      <alignment horizontal="center"/>
    </xf>
    <xf numFmtId="166" fontId="53" fillId="0" borderId="0" xfId="0" applyNumberFormat="1" applyFont="1"/>
    <xf numFmtId="166" fontId="53" fillId="0" borderId="0" xfId="0" applyNumberFormat="1" applyFont="1" applyAlignment="1">
      <alignment horizontal="right"/>
    </xf>
    <xf numFmtId="4" fontId="53" fillId="0" borderId="0" xfId="0" applyNumberFormat="1" applyFont="1" applyAlignment="1">
      <alignment horizontal="right"/>
    </xf>
    <xf numFmtId="164" fontId="53" fillId="0" borderId="6" xfId="0" applyNumberFormat="1" applyFont="1" applyBorder="1" applyAlignment="1">
      <alignment horizontal="left" vertical="top"/>
    </xf>
    <xf numFmtId="4" fontId="52" fillId="0" borderId="6" xfId="0" applyNumberFormat="1" applyFont="1" applyBorder="1"/>
    <xf numFmtId="4" fontId="52" fillId="0" borderId="6" xfId="0" applyNumberFormat="1" applyFont="1" applyBorder="1" applyAlignment="1">
      <alignment horizontal="right"/>
    </xf>
    <xf numFmtId="164" fontId="54" fillId="0" borderId="0" xfId="0" applyNumberFormat="1" applyFont="1" applyAlignment="1">
      <alignment horizontal="left" vertical="top"/>
    </xf>
    <xf numFmtId="164" fontId="53" fillId="0" borderId="6" xfId="0" applyNumberFormat="1" applyFont="1" applyBorder="1" applyAlignment="1">
      <alignment vertical="top"/>
    </xf>
    <xf numFmtId="0" fontId="53" fillId="0" borderId="6" xfId="0" applyFont="1" applyBorder="1" applyAlignment="1">
      <alignment horizontal="justify" vertical="top" wrapText="1"/>
    </xf>
    <xf numFmtId="4" fontId="52" fillId="0" borderId="6" xfId="0" applyNumberFormat="1" applyFont="1" applyBorder="1" applyAlignment="1">
      <alignment horizontal="right" vertical="top"/>
    </xf>
    <xf numFmtId="0" fontId="53" fillId="0" borderId="0" xfId="0" applyFont="1" applyBorder="1" applyAlignment="1">
      <alignment horizontal="justify" vertical="top" wrapText="1"/>
    </xf>
    <xf numFmtId="0" fontId="53" fillId="0" borderId="0" xfId="0" applyFont="1" applyBorder="1" applyAlignment="1">
      <alignment horizontal="right"/>
    </xf>
    <xf numFmtId="164" fontId="53" fillId="0" borderId="0" xfId="0" applyNumberFormat="1" applyFont="1" applyAlignment="1">
      <alignment vertical="top"/>
    </xf>
    <xf numFmtId="0" fontId="53" fillId="0" borderId="6" xfId="0" applyFont="1" applyBorder="1" applyAlignment="1">
      <alignment horizontal="right"/>
    </xf>
    <xf numFmtId="4" fontId="53" fillId="0" borderId="6" xfId="0" applyNumberFormat="1" applyFont="1" applyBorder="1"/>
    <xf numFmtId="164" fontId="57" fillId="0" borderId="0" xfId="0" applyNumberFormat="1" applyFont="1" applyBorder="1" applyAlignment="1">
      <alignment horizontal="left" vertical="top"/>
    </xf>
    <xf numFmtId="0" fontId="57" fillId="0" borderId="0" xfId="0" applyFont="1" applyBorder="1" applyAlignment="1">
      <alignment horizontal="justify" vertical="top" wrapText="1"/>
    </xf>
    <xf numFmtId="0" fontId="53" fillId="0" borderId="0" xfId="0" applyFont="1" applyBorder="1"/>
    <xf numFmtId="164" fontId="53" fillId="0" borderId="0" xfId="0" applyNumberFormat="1" applyFont="1" applyBorder="1" applyAlignment="1">
      <alignment vertical="top"/>
    </xf>
    <xf numFmtId="4" fontId="53" fillId="0" borderId="0" xfId="0" applyNumberFormat="1" applyFont="1" applyBorder="1" applyAlignment="1">
      <alignment horizontal="right" vertical="top"/>
    </xf>
    <xf numFmtId="0" fontId="58" fillId="0" borderId="0" xfId="0" applyFont="1"/>
    <xf numFmtId="0" fontId="53" fillId="0" borderId="0" xfId="0" applyFont="1" applyBorder="1" applyAlignment="1">
      <alignment horizontal="center"/>
    </xf>
    <xf numFmtId="166" fontId="53" fillId="0" borderId="0" xfId="0" applyNumberFormat="1" applyFont="1" applyBorder="1"/>
    <xf numFmtId="164" fontId="53" fillId="0" borderId="0" xfId="0" applyNumberFormat="1" applyFont="1" applyBorder="1" applyAlignment="1">
      <alignment horizontal="right" vertical="top"/>
    </xf>
    <xf numFmtId="165" fontId="53" fillId="0" borderId="0" xfId="0" applyNumberFormat="1" applyFont="1" applyBorder="1"/>
    <xf numFmtId="4" fontId="53" fillId="0" borderId="0" xfId="0" applyNumberFormat="1" applyFont="1" applyBorder="1" applyAlignment="1">
      <alignment horizontal="center"/>
    </xf>
    <xf numFmtId="164" fontId="53" fillId="0" borderId="2" xfId="0" applyNumberFormat="1" applyFont="1" applyBorder="1" applyAlignment="1">
      <alignment horizontal="right" vertical="top"/>
    </xf>
    <xf numFmtId="4" fontId="53" fillId="0" borderId="2" xfId="0" applyNumberFormat="1" applyFont="1" applyBorder="1"/>
    <xf numFmtId="0" fontId="17" fillId="6" borderId="0" xfId="0" applyFont="1" applyFill="1" applyBorder="1" applyAlignment="1">
      <alignment horizontal="center" vertical="top" wrapText="1"/>
    </xf>
    <xf numFmtId="0" fontId="7" fillId="6" borderId="0" xfId="0" applyFont="1" applyFill="1" applyBorder="1" applyAlignment="1">
      <alignment horizontal="center" vertical="top" wrapText="1"/>
    </xf>
    <xf numFmtId="0" fontId="8" fillId="0" borderId="0" xfId="5" applyFont="1" applyFill="1" applyBorder="1" applyAlignment="1">
      <alignment horizontal="center" vertical="top"/>
    </xf>
    <xf numFmtId="0" fontId="8" fillId="0" borderId="0" xfId="5" applyFont="1" applyFill="1" applyBorder="1" applyAlignment="1">
      <alignment horizontal="center" vertical="top" wrapText="1"/>
    </xf>
    <xf numFmtId="0" fontId="8" fillId="0" borderId="0" xfId="5" applyFont="1" applyFill="1" applyBorder="1" applyAlignment="1">
      <alignment horizontal="center"/>
    </xf>
    <xf numFmtId="2" fontId="8" fillId="0" borderId="0" xfId="5" applyNumberFormat="1" applyFont="1" applyFill="1" applyBorder="1" applyAlignment="1"/>
    <xf numFmtId="4" fontId="8" fillId="0" borderId="0" xfId="5" applyNumberFormat="1" applyFont="1" applyFill="1" applyBorder="1" applyAlignment="1">
      <alignment horizontal="right"/>
    </xf>
    <xf numFmtId="4" fontId="8" fillId="0" borderId="0" xfId="5" applyNumberFormat="1" applyFont="1" applyFill="1" applyBorder="1" applyAlignment="1">
      <alignment horizontal="center"/>
    </xf>
    <xf numFmtId="0" fontId="5" fillId="0" borderId="0" xfId="0" applyFont="1" applyFill="1" applyAlignment="1">
      <alignment horizontal="center"/>
    </xf>
    <xf numFmtId="0" fontId="17" fillId="0" borderId="0" xfId="0" applyFont="1" applyFill="1" applyAlignment="1">
      <alignment horizontal="center" vertical="top"/>
    </xf>
    <xf numFmtId="0" fontId="17" fillId="0" borderId="0" xfId="0" applyFont="1" applyFill="1" applyAlignment="1">
      <alignment horizontal="justify" vertical="top" wrapText="1"/>
    </xf>
    <xf numFmtId="0" fontId="0" fillId="0" borderId="0" xfId="0" applyAlignment="1">
      <alignment vertical="top" wrapText="1"/>
    </xf>
    <xf numFmtId="4" fontId="12" fillId="0" borderId="0" xfId="0" applyNumberFormat="1" applyFont="1" applyFill="1" applyBorder="1" applyAlignment="1">
      <alignment horizontal="center"/>
    </xf>
    <xf numFmtId="4" fontId="13" fillId="0" borderId="0" xfId="0" applyNumberFormat="1" applyFont="1" applyBorder="1"/>
    <xf numFmtId="0" fontId="9" fillId="0" borderId="0" xfId="0" applyFont="1" applyFill="1" applyAlignment="1">
      <alignment horizontal="center" vertical="center"/>
    </xf>
    <xf numFmtId="0" fontId="17" fillId="0" borderId="0" xfId="0" applyFont="1" applyAlignment="1">
      <alignment horizontal="justify" vertical="center" wrapText="1"/>
    </xf>
    <xf numFmtId="0" fontId="0" fillId="0" borderId="0" xfId="0" applyFill="1" applyAlignment="1">
      <alignment horizontal="left" vertical="top" wrapText="1"/>
    </xf>
    <xf numFmtId="0" fontId="50" fillId="0" borderId="0" xfId="0" applyFont="1" applyFill="1" applyAlignment="1">
      <alignment horizontal="center" vertical="center" wrapText="1"/>
    </xf>
    <xf numFmtId="4" fontId="0" fillId="0" borderId="0" xfId="0" applyNumberFormat="1" applyFont="1" applyAlignment="1"/>
    <xf numFmtId="0" fontId="50" fillId="0" borderId="0" xfId="0" applyFont="1" applyAlignment="1">
      <alignment horizontal="center" vertical="center" wrapText="1"/>
    </xf>
    <xf numFmtId="0" fontId="28" fillId="0" borderId="0" xfId="0" applyFont="1" applyAlignment="1">
      <alignment horizontal="left" vertical="top" wrapText="1" indent="1"/>
    </xf>
    <xf numFmtId="0" fontId="0" fillId="0" borderId="0" xfId="0" applyFont="1" applyBorder="1" applyAlignment="1">
      <alignment horizontal="justify" vertical="top" wrapText="1"/>
    </xf>
    <xf numFmtId="4" fontId="0" fillId="0" borderId="0" xfId="0" applyNumberFormat="1" applyFont="1" applyBorder="1" applyAlignment="1">
      <alignment horizontal="right"/>
    </xf>
    <xf numFmtId="4" fontId="0" fillId="0" borderId="0" xfId="0" applyNumberFormat="1" applyFont="1" applyBorder="1"/>
    <xf numFmtId="4" fontId="8" fillId="0" borderId="0" xfId="0" applyNumberFormat="1" applyFont="1" applyAlignment="1"/>
    <xf numFmtId="0" fontId="18" fillId="0" borderId="0" xfId="0" applyFont="1" applyAlignment="1">
      <alignment horizontal="center" vertical="center" wrapText="1"/>
    </xf>
    <xf numFmtId="0" fontId="61" fillId="0" borderId="0" xfId="0" applyFont="1" applyAlignment="1">
      <alignment horizontal="center" vertical="center"/>
    </xf>
    <xf numFmtId="0" fontId="60" fillId="0" borderId="0" xfId="6" applyFont="1" applyAlignment="1">
      <alignment horizontal="center" vertical="center" wrapText="1"/>
    </xf>
    <xf numFmtId="0" fontId="25" fillId="0" borderId="0" xfId="0" applyFont="1" applyBorder="1" applyAlignment="1">
      <alignment horizontal="justify" vertical="top" wrapText="1"/>
    </xf>
    <xf numFmtId="4" fontId="8" fillId="0" borderId="0" xfId="0" applyNumberFormat="1" applyFont="1" applyBorder="1" applyAlignment="1">
      <alignment horizontal="right"/>
    </xf>
    <xf numFmtId="4" fontId="8" fillId="0" borderId="0" xfId="0" applyNumberFormat="1" applyFont="1" applyBorder="1"/>
    <xf numFmtId="0" fontId="10" fillId="0" borderId="0" xfId="0" applyFont="1" applyFill="1" applyBorder="1" applyAlignment="1">
      <alignment horizontal="center" vertical="top"/>
    </xf>
    <xf numFmtId="0" fontId="16" fillId="0" borderId="0" xfId="0" applyFont="1" applyBorder="1" applyAlignment="1">
      <alignment horizontal="center" vertical="center" wrapText="1"/>
    </xf>
    <xf numFmtId="4" fontId="16" fillId="0" borderId="0" xfId="0" applyNumberFormat="1" applyFont="1" applyBorder="1" applyAlignment="1">
      <alignment horizontal="center" vertical="center"/>
    </xf>
    <xf numFmtId="0" fontId="63" fillId="0" borderId="0" xfId="0" applyFont="1" applyBorder="1" applyAlignment="1">
      <alignment horizontal="left" vertical="top" wrapText="1"/>
    </xf>
    <xf numFmtId="4" fontId="64" fillId="0" borderId="0" xfId="0" applyNumberFormat="1" applyFont="1" applyBorder="1"/>
    <xf numFmtId="4" fontId="64" fillId="0" borderId="0" xfId="0" applyNumberFormat="1" applyFont="1" applyBorder="1" applyAlignment="1">
      <alignment horizontal="center"/>
    </xf>
    <xf numFmtId="0" fontId="63" fillId="0" borderId="0" xfId="0" applyFont="1" applyBorder="1" applyAlignment="1">
      <alignment horizontal="justify" vertical="top" wrapText="1"/>
    </xf>
    <xf numFmtId="4" fontId="12" fillId="0" borderId="2" xfId="0" applyNumberFormat="1" applyFont="1" applyFill="1" applyBorder="1" applyAlignment="1">
      <alignment horizontal="center"/>
    </xf>
    <xf numFmtId="4" fontId="16" fillId="0" borderId="2" xfId="0" applyNumberFormat="1" applyFont="1" applyBorder="1" applyAlignment="1">
      <alignment horizontal="center" vertical="center"/>
    </xf>
    <xf numFmtId="4" fontId="17" fillId="0" borderId="0" xfId="0" applyNumberFormat="1" applyFont="1" applyBorder="1" applyAlignment="1">
      <alignment horizontal="center" vertical="center"/>
    </xf>
    <xf numFmtId="0" fontId="65" fillId="0" borderId="0" xfId="0" applyFont="1" applyBorder="1" applyAlignment="1">
      <alignment horizontal="right" vertical="top" wrapText="1"/>
    </xf>
    <xf numFmtId="2" fontId="0" fillId="0" borderId="0" xfId="0" applyNumberFormat="1" applyFont="1" applyBorder="1" applyAlignment="1">
      <alignment wrapText="1"/>
    </xf>
    <xf numFmtId="4" fontId="43" fillId="0" borderId="0" xfId="0" applyNumberFormat="1" applyFont="1" applyBorder="1" applyAlignment="1">
      <alignment horizontal="center" vertical="center"/>
    </xf>
    <xf numFmtId="0" fontId="8" fillId="0" borderId="0" xfId="5" applyFont="1" applyFill="1" applyBorder="1" applyAlignment="1">
      <alignment horizontal="center" wrapText="1"/>
    </xf>
    <xf numFmtId="0" fontId="44" fillId="0" borderId="0" xfId="0" applyFont="1" applyFill="1" applyBorder="1" applyAlignment="1">
      <alignment horizontal="center"/>
    </xf>
    <xf numFmtId="2" fontId="0" fillId="0" borderId="0" xfId="0" applyNumberFormat="1" applyFont="1" applyAlignment="1">
      <alignment horizontal="right"/>
    </xf>
    <xf numFmtId="0" fontId="39" fillId="6" borderId="0" xfId="6" applyFont="1" applyFill="1" applyBorder="1" applyAlignment="1">
      <alignment horizontal="justify" vertical="top" wrapText="1"/>
    </xf>
    <xf numFmtId="0" fontId="59" fillId="0" borderId="0" xfId="0" applyFont="1" applyAlignment="1">
      <alignment horizontal="right" vertical="top" wrapText="1"/>
    </xf>
    <xf numFmtId="0" fontId="0" fillId="0" borderId="0" xfId="0" applyFont="1" applyAlignment="1">
      <alignment horizontal="center" vertical="center"/>
    </xf>
    <xf numFmtId="2" fontId="0" fillId="0" borderId="0" xfId="0" applyNumberFormat="1" applyFont="1" applyAlignment="1">
      <alignment vertical="center"/>
    </xf>
    <xf numFmtId="4" fontId="0" fillId="0" borderId="0" xfId="0" applyNumberFormat="1" applyFont="1" applyFill="1" applyAlignment="1">
      <alignment vertical="center"/>
    </xf>
    <xf numFmtId="4" fontId="12" fillId="0" borderId="0" xfId="0" applyNumberFormat="1" applyFont="1" applyFill="1" applyAlignment="1">
      <alignment horizontal="center" vertical="center"/>
    </xf>
    <xf numFmtId="4" fontId="0" fillId="0" borderId="0" xfId="0" applyNumberFormat="1" applyFont="1" applyAlignment="1">
      <alignment vertical="center"/>
    </xf>
    <xf numFmtId="0" fontId="0" fillId="0" borderId="2" xfId="0" applyFont="1" applyFill="1" applyBorder="1" applyAlignment="1">
      <alignment horizontal="center" vertical="top"/>
    </xf>
    <xf numFmtId="0" fontId="0" fillId="0" borderId="2" xfId="0" applyFont="1" applyBorder="1" applyAlignment="1">
      <alignment horizontal="left" vertical="top" wrapText="1" indent="1"/>
    </xf>
    <xf numFmtId="0" fontId="0" fillId="0" borderId="2" xfId="0" applyFont="1" applyBorder="1" applyAlignment="1">
      <alignment horizontal="center" vertical="center"/>
    </xf>
    <xf numFmtId="2" fontId="0" fillId="0" borderId="2" xfId="0" applyNumberFormat="1" applyFont="1" applyBorder="1" applyAlignment="1">
      <alignment vertical="center"/>
    </xf>
    <xf numFmtId="4" fontId="0" fillId="0" borderId="2" xfId="0" applyNumberFormat="1" applyFont="1" applyFill="1" applyBorder="1" applyAlignment="1">
      <alignment vertical="center"/>
    </xf>
    <xf numFmtId="4" fontId="12" fillId="0" borderId="2" xfId="0" applyNumberFormat="1" applyFont="1" applyFill="1" applyBorder="1" applyAlignment="1">
      <alignment horizontal="center" vertical="center"/>
    </xf>
    <xf numFmtId="4" fontId="0" fillId="0" borderId="2" xfId="0" applyNumberFormat="1" applyFont="1" applyBorder="1" applyAlignment="1">
      <alignment vertical="center"/>
    </xf>
    <xf numFmtId="0" fontId="66" fillId="0" borderId="0" xfId="0" applyFont="1" applyBorder="1" applyAlignment="1">
      <alignment horizontal="right" vertical="top" wrapText="1"/>
    </xf>
    <xf numFmtId="0" fontId="0" fillId="0" borderId="0" xfId="0" applyFont="1" applyBorder="1" applyAlignment="1">
      <alignment horizontal="center" vertical="center"/>
    </xf>
    <xf numFmtId="2" fontId="0" fillId="0" borderId="0" xfId="0" applyNumberFormat="1" applyFont="1" applyBorder="1" applyAlignment="1">
      <alignment vertical="center"/>
    </xf>
    <xf numFmtId="4" fontId="0" fillId="0" borderId="0" xfId="0" applyNumberFormat="1" applyFont="1" applyFill="1" applyBorder="1" applyAlignment="1">
      <alignment vertical="center"/>
    </xf>
    <xf numFmtId="4" fontId="12" fillId="0" borderId="0" xfId="0" applyNumberFormat="1" applyFont="1" applyFill="1" applyBorder="1" applyAlignment="1">
      <alignment horizontal="center" vertical="center"/>
    </xf>
    <xf numFmtId="4" fontId="17" fillId="0" borderId="0" xfId="0" applyNumberFormat="1" applyFont="1" applyBorder="1" applyAlignment="1">
      <alignment vertical="center"/>
    </xf>
    <xf numFmtId="4" fontId="0" fillId="0" borderId="2" xfId="0" applyNumberFormat="1" applyFill="1" applyBorder="1"/>
    <xf numFmtId="4" fontId="0" fillId="0" borderId="2" xfId="0" applyNumberFormat="1" applyBorder="1" applyAlignment="1">
      <alignment horizontal="center"/>
    </xf>
    <xf numFmtId="4" fontId="8" fillId="0" borderId="2" xfId="0" applyNumberFormat="1" applyFont="1" applyBorder="1"/>
    <xf numFmtId="0" fontId="50" fillId="0" borderId="0" xfId="0" applyFont="1" applyFill="1" applyAlignment="1">
      <alignment horizontal="center" vertical="top"/>
    </xf>
    <xf numFmtId="0" fontId="9" fillId="0" borderId="0" xfId="0" applyFont="1" applyFill="1" applyAlignment="1">
      <alignment horizontal="center" vertical="top"/>
    </xf>
    <xf numFmtId="0" fontId="0" fillId="0" borderId="2" xfId="0" applyBorder="1" applyAlignment="1">
      <alignment horizontal="justify" vertical="top" wrapText="1"/>
    </xf>
    <xf numFmtId="2" fontId="0" fillId="0" borderId="2" xfId="0" applyNumberFormat="1" applyFont="1" applyBorder="1" applyAlignment="1"/>
    <xf numFmtId="4" fontId="0" fillId="0" borderId="2" xfId="0" applyNumberFormat="1" applyFont="1" applyFill="1" applyBorder="1" applyAlignment="1">
      <alignment horizontal="right"/>
    </xf>
    <xf numFmtId="0" fontId="12" fillId="0" borderId="0" xfId="0" applyFont="1" applyFill="1" applyAlignment="1">
      <alignment horizontal="center" vertical="top"/>
    </xf>
    <xf numFmtId="0" fontId="67" fillId="0" borderId="0" xfId="0" applyFont="1" applyAlignment="1">
      <alignment horizontal="right" vertical="center" wrapText="1"/>
    </xf>
    <xf numFmtId="0" fontId="12" fillId="0" borderId="0" xfId="0" applyFont="1" applyAlignment="1">
      <alignment horizontal="center"/>
    </xf>
    <xf numFmtId="2" fontId="12" fillId="0" borderId="0" xfId="0" applyNumberFormat="1" applyFont="1" applyAlignment="1"/>
    <xf numFmtId="4" fontId="12" fillId="0" borderId="0" xfId="0" applyNumberFormat="1" applyFont="1" applyFill="1" applyAlignment="1">
      <alignment horizontal="right"/>
    </xf>
    <xf numFmtId="4" fontId="67" fillId="0" borderId="0" xfId="0" applyNumberFormat="1" applyFont="1"/>
    <xf numFmtId="0" fontId="12" fillId="0" borderId="0" xfId="0" applyFont="1"/>
    <xf numFmtId="0" fontId="9" fillId="0" borderId="0" xfId="0" applyFont="1" applyAlignment="1">
      <alignment horizontal="justify" vertical="center" wrapText="1"/>
    </xf>
    <xf numFmtId="0" fontId="8" fillId="0" borderId="2" xfId="0" applyFont="1" applyFill="1" applyBorder="1" applyAlignment="1">
      <alignment horizontal="center" vertical="top"/>
    </xf>
    <xf numFmtId="0" fontId="0" fillId="0" borderId="2" xfId="0" applyFont="1" applyBorder="1" applyAlignment="1">
      <alignment horizontal="justify" vertical="top" wrapText="1"/>
    </xf>
    <xf numFmtId="2" fontId="0" fillId="0" borderId="2" xfId="0" applyNumberFormat="1" applyFont="1" applyBorder="1" applyAlignment="1">
      <alignment horizontal="right" wrapText="1"/>
    </xf>
    <xf numFmtId="0" fontId="8" fillId="0" borderId="0" xfId="0" applyFont="1" applyBorder="1" applyAlignment="1">
      <alignment horizontal="justify" vertical="top" wrapText="1"/>
    </xf>
    <xf numFmtId="0" fontId="10" fillId="0" borderId="0" xfId="0" applyFont="1" applyFill="1" applyBorder="1" applyAlignment="1">
      <alignment horizontal="center" vertical="top" wrapText="1"/>
    </xf>
    <xf numFmtId="0" fontId="0" fillId="0" borderId="0" xfId="0" applyFont="1" applyFill="1" applyBorder="1" applyAlignment="1">
      <alignment vertical="center" wrapText="1"/>
    </xf>
    <xf numFmtId="0" fontId="17" fillId="0" borderId="0" xfId="0" applyFont="1" applyFill="1" applyBorder="1" applyAlignment="1">
      <alignment vertical="center" wrapText="1"/>
    </xf>
    <xf numFmtId="0" fontId="0" fillId="0" borderId="2" xfId="0" applyFont="1" applyFill="1" applyBorder="1" applyAlignment="1">
      <alignment vertical="center" wrapText="1"/>
    </xf>
    <xf numFmtId="0" fontId="8" fillId="0" borderId="2" xfId="0" applyFont="1" applyBorder="1" applyAlignment="1">
      <alignment horizontal="center" wrapText="1"/>
    </xf>
    <xf numFmtId="2" fontId="0" fillId="0" borderId="2" xfId="0" applyNumberFormat="1" applyFont="1" applyBorder="1" applyAlignment="1">
      <alignment wrapText="1"/>
    </xf>
    <xf numFmtId="4" fontId="8" fillId="0" borderId="2" xfId="0" applyNumberFormat="1" applyFont="1" applyBorder="1" applyAlignment="1">
      <alignment horizontal="right" wrapText="1"/>
    </xf>
    <xf numFmtId="4" fontId="50" fillId="0" borderId="0" xfId="0" applyNumberFormat="1" applyFont="1" applyBorder="1" applyAlignment="1">
      <alignment vertical="center" wrapText="1"/>
    </xf>
    <xf numFmtId="0" fontId="0" fillId="0" borderId="0" xfId="0" applyFont="1" applyFill="1" applyBorder="1" applyAlignment="1">
      <alignment horizontal="center" vertical="top" wrapText="1"/>
    </xf>
    <xf numFmtId="4" fontId="17" fillId="0" borderId="0" xfId="0" applyNumberFormat="1" applyFont="1" applyBorder="1" applyAlignment="1">
      <alignment horizontal="center"/>
    </xf>
    <xf numFmtId="0" fontId="0" fillId="0" borderId="0" xfId="0" applyBorder="1" applyAlignment="1">
      <alignment horizontal="left" vertical="top" wrapText="1"/>
    </xf>
    <xf numFmtId="0" fontId="68" fillId="0" borderId="0" xfId="0" applyFont="1" applyAlignment="1">
      <alignment horizontal="left" vertical="top" wrapText="1"/>
    </xf>
    <xf numFmtId="0" fontId="39" fillId="0" borderId="0" xfId="0" applyFont="1" applyAlignment="1">
      <alignment horizontal="left" vertical="top" wrapText="1"/>
    </xf>
    <xf numFmtId="0" fontId="0" fillId="0" borderId="3" xfId="0" applyFont="1" applyFill="1" applyBorder="1" applyAlignment="1">
      <alignment vertical="center" wrapText="1"/>
    </xf>
    <xf numFmtId="4" fontId="50" fillId="0" borderId="3" xfId="0" applyNumberFormat="1" applyFont="1" applyBorder="1" applyAlignment="1">
      <alignment vertical="center" wrapText="1"/>
    </xf>
    <xf numFmtId="0" fontId="39" fillId="0" borderId="0" xfId="0" applyFont="1" applyBorder="1" applyAlignment="1">
      <alignment horizontal="left" vertical="top" wrapText="1" indent="1"/>
    </xf>
    <xf numFmtId="4" fontId="0" fillId="0" borderId="0" xfId="0" applyNumberFormat="1" applyFont="1" applyFill="1" applyBorder="1" applyAlignment="1">
      <alignment vertical="top"/>
    </xf>
    <xf numFmtId="0" fontId="9" fillId="0" borderId="0" xfId="0" applyFont="1" applyAlignment="1">
      <alignment horizontal="left" vertical="top" wrapText="1" indent="1"/>
    </xf>
    <xf numFmtId="0" fontId="67" fillId="0" borderId="3" xfId="0" applyFont="1" applyBorder="1" applyAlignment="1">
      <alignment horizontal="right" vertical="center" wrapText="1"/>
    </xf>
    <xf numFmtId="0" fontId="12" fillId="0" borderId="3" xfId="0" applyFont="1" applyBorder="1" applyAlignment="1">
      <alignment horizontal="center"/>
    </xf>
    <xf numFmtId="2" fontId="12" fillId="0" borderId="3" xfId="0" applyNumberFormat="1" applyFont="1" applyBorder="1" applyAlignment="1"/>
    <xf numFmtId="4" fontId="12" fillId="0" borderId="3" xfId="0" applyNumberFormat="1" applyFont="1" applyFill="1" applyBorder="1" applyAlignment="1">
      <alignment horizontal="right"/>
    </xf>
    <xf numFmtId="4" fontId="12" fillId="0" borderId="3" xfId="0" applyNumberFormat="1" applyFont="1" applyFill="1" applyBorder="1" applyAlignment="1">
      <alignment horizontal="center"/>
    </xf>
    <xf numFmtId="4" fontId="67" fillId="0" borderId="3" xfId="0" applyNumberFormat="1" applyFont="1" applyBorder="1"/>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0" xfId="0" applyFont="1" applyAlignment="1">
      <alignment horizontal="left"/>
    </xf>
    <xf numFmtId="0" fontId="0" fillId="0" borderId="0" xfId="0" applyFont="1" applyAlignment="1">
      <alignment horizontal="right"/>
    </xf>
    <xf numFmtId="0" fontId="69" fillId="0" borderId="0" xfId="0" applyFont="1" applyAlignment="1">
      <alignment vertical="center"/>
    </xf>
    <xf numFmtId="0" fontId="0" fillId="0" borderId="0" xfId="0" applyBorder="1" applyAlignment="1">
      <alignment horizontal="center"/>
    </xf>
    <xf numFmtId="4" fontId="0" fillId="0" borderId="0" xfId="0" applyNumberFormat="1" applyFont="1" applyFill="1" applyBorder="1" applyAlignment="1"/>
    <xf numFmtId="4" fontId="0" fillId="0" borderId="2" xfId="0" applyNumberFormat="1" applyFont="1" applyBorder="1" applyAlignment="1"/>
    <xf numFmtId="0" fontId="50" fillId="0" borderId="0" xfId="6" applyFont="1" applyFill="1" applyAlignment="1">
      <alignment horizontal="center" vertical="top" wrapText="1"/>
    </xf>
    <xf numFmtId="0" fontId="9" fillId="0" borderId="0" xfId="6" applyFont="1" applyFill="1" applyAlignment="1">
      <alignment horizontal="left" vertical="top" wrapText="1"/>
    </xf>
    <xf numFmtId="4" fontId="12" fillId="0" borderId="0" xfId="0" applyNumberFormat="1" applyFont="1" applyFill="1" applyBorder="1" applyAlignment="1"/>
    <xf numFmtId="4" fontId="0" fillId="0" borderId="2" xfId="0" applyNumberFormat="1" applyFont="1" applyFill="1" applyBorder="1" applyAlignment="1">
      <alignment vertical="top"/>
    </xf>
    <xf numFmtId="49" fontId="70" fillId="0" borderId="0" xfId="0" applyNumberFormat="1" applyFont="1" applyBorder="1" applyAlignment="1">
      <alignment horizontal="center" vertical="center"/>
    </xf>
    <xf numFmtId="0" fontId="70" fillId="0" borderId="0" xfId="0" applyFont="1"/>
    <xf numFmtId="49" fontId="72" fillId="0" borderId="1" xfId="0" applyNumberFormat="1" applyFont="1" applyBorder="1" applyAlignment="1">
      <alignment horizontal="center" vertical="center" wrapText="1"/>
    </xf>
    <xf numFmtId="0" fontId="72" fillId="0" borderId="1" xfId="0" applyFont="1" applyBorder="1" applyAlignment="1">
      <alignment horizontal="center" vertical="center" wrapText="1"/>
    </xf>
    <xf numFmtId="0" fontId="72" fillId="0" borderId="1" xfId="0" applyFont="1" applyBorder="1" applyAlignment="1">
      <alignment horizontal="center" vertical="center"/>
    </xf>
    <xf numFmtId="49" fontId="73" fillId="0" borderId="1" xfId="0" applyNumberFormat="1" applyFont="1" applyBorder="1" applyAlignment="1">
      <alignment horizontal="center" vertical="center" wrapText="1"/>
    </xf>
    <xf numFmtId="0" fontId="73" fillId="0" borderId="1" xfId="0" applyFont="1" applyBorder="1" applyAlignment="1">
      <alignment horizontal="left" vertical="center" wrapText="1"/>
    </xf>
    <xf numFmtId="0" fontId="72" fillId="0" borderId="1" xfId="0" applyFont="1" applyBorder="1" applyAlignment="1">
      <alignment horizontal="left" vertical="top" wrapText="1"/>
    </xf>
    <xf numFmtId="4" fontId="72" fillId="0" borderId="1" xfId="0" applyNumberFormat="1" applyFont="1" applyBorder="1" applyAlignment="1">
      <alignment horizontal="right" vertical="center"/>
    </xf>
    <xf numFmtId="4" fontId="72" fillId="0" borderId="1" xfId="0" applyNumberFormat="1" applyFont="1" applyBorder="1" applyAlignment="1">
      <alignment horizontal="right"/>
    </xf>
    <xf numFmtId="4" fontId="73" fillId="0" borderId="1" xfId="0" applyNumberFormat="1" applyFont="1" applyBorder="1" applyAlignment="1">
      <alignment horizontal="right"/>
    </xf>
    <xf numFmtId="49" fontId="73" fillId="0" borderId="1" xfId="0" applyNumberFormat="1" applyFont="1" applyBorder="1" applyAlignment="1">
      <alignment horizontal="center" vertical="center"/>
    </xf>
    <xf numFmtId="0" fontId="73" fillId="0" borderId="1" xfId="0" applyFont="1" applyBorder="1" applyAlignment="1">
      <alignment horizontal="center" vertical="center"/>
    </xf>
    <xf numFmtId="0" fontId="74" fillId="0" borderId="0" xfId="0" applyFont="1"/>
    <xf numFmtId="49" fontId="72" fillId="0" borderId="1" xfId="0" applyNumberFormat="1" applyFont="1" applyBorder="1" applyAlignment="1">
      <alignment horizontal="center" vertical="center"/>
    </xf>
    <xf numFmtId="0" fontId="75" fillId="0" borderId="1" xfId="0" applyFont="1" applyBorder="1" applyAlignment="1">
      <alignment horizontal="center" vertical="center"/>
    </xf>
    <xf numFmtId="0" fontId="72" fillId="0" borderId="1" xfId="0" applyNumberFormat="1" applyFont="1" applyBorder="1" applyAlignment="1">
      <alignment horizontal="center" vertical="center"/>
    </xf>
    <xf numFmtId="0" fontId="72" fillId="0" borderId="7" xfId="0" applyFont="1" applyBorder="1" applyAlignment="1">
      <alignment horizontal="left" vertical="top" wrapText="1"/>
    </xf>
    <xf numFmtId="0" fontId="75" fillId="0" borderId="1" xfId="0" applyFont="1" applyBorder="1" applyAlignment="1">
      <alignment horizontal="left" vertical="top" wrapText="1"/>
    </xf>
    <xf numFmtId="0" fontId="75" fillId="0" borderId="0" xfId="0" applyFont="1" applyAlignment="1">
      <alignment horizontal="center" vertical="center"/>
    </xf>
    <xf numFmtId="0" fontId="75" fillId="0" borderId="1" xfId="0" applyFont="1" applyBorder="1" applyAlignment="1">
      <alignment vertical="top" wrapText="1"/>
    </xf>
    <xf numFmtId="0" fontId="76" fillId="0" borderId="1" xfId="0" applyFont="1" applyBorder="1" applyAlignment="1">
      <alignment horizontal="left" vertical="top" wrapText="1"/>
    </xf>
    <xf numFmtId="4" fontId="72" fillId="6" borderId="1" xfId="0" applyNumberFormat="1" applyFont="1" applyFill="1" applyBorder="1" applyAlignment="1">
      <alignment horizontal="right" vertical="center"/>
    </xf>
    <xf numFmtId="49" fontId="72" fillId="0" borderId="1" xfId="0" applyNumberFormat="1" applyFont="1" applyBorder="1" applyAlignment="1">
      <alignment horizontal="center" vertical="top"/>
    </xf>
    <xf numFmtId="0" fontId="72" fillId="0" borderId="1" xfId="0" applyFont="1" applyBorder="1" applyAlignment="1">
      <alignment horizontal="left" wrapText="1"/>
    </xf>
    <xf numFmtId="0" fontId="78" fillId="0" borderId="1" xfId="0" applyFont="1" applyBorder="1" applyAlignment="1">
      <alignment horizontal="left" vertical="top" wrapText="1"/>
    </xf>
    <xf numFmtId="3" fontId="72" fillId="0" borderId="1" xfId="0" applyNumberFormat="1" applyFont="1" applyBorder="1" applyAlignment="1">
      <alignment horizontal="right" vertical="center"/>
    </xf>
    <xf numFmtId="0" fontId="79" fillId="0" borderId="0" xfId="0" applyFont="1" applyAlignment="1">
      <alignment vertical="top" wrapText="1"/>
    </xf>
    <xf numFmtId="0" fontId="79" fillId="0" borderId="1" xfId="0" applyFont="1" applyBorder="1" applyAlignment="1">
      <alignment vertical="top" wrapText="1"/>
    </xf>
    <xf numFmtId="0" fontId="75" fillId="0" borderId="7" xfId="0" applyFont="1" applyBorder="1" applyAlignment="1">
      <alignment horizontal="left" vertical="top" wrapText="1"/>
    </xf>
    <xf numFmtId="0" fontId="72" fillId="0" borderId="8" xfId="0" applyFont="1" applyBorder="1" applyAlignment="1">
      <alignment horizontal="center" vertical="center"/>
    </xf>
    <xf numFmtId="3" fontId="72" fillId="0" borderId="8" xfId="0" applyNumberFormat="1" applyFont="1" applyBorder="1" applyAlignment="1">
      <alignment horizontal="right" vertical="center"/>
    </xf>
    <xf numFmtId="4" fontId="72" fillId="0" borderId="9" xfId="0" applyNumberFormat="1" applyFont="1" applyBorder="1" applyAlignment="1">
      <alignment horizontal="right" vertical="center"/>
    </xf>
    <xf numFmtId="0" fontId="73" fillId="0" borderId="1" xfId="0" applyFont="1" applyBorder="1"/>
    <xf numFmtId="4" fontId="73" fillId="0" borderId="1" xfId="0" applyNumberFormat="1" applyFont="1" applyBorder="1"/>
    <xf numFmtId="0" fontId="70" fillId="0" borderId="0" xfId="0" applyFont="1" applyBorder="1"/>
    <xf numFmtId="4" fontId="70" fillId="0" borderId="0" xfId="0" applyNumberFormat="1" applyFont="1"/>
    <xf numFmtId="0" fontId="70" fillId="0" borderId="2" xfId="0" applyFont="1" applyBorder="1"/>
    <xf numFmtId="4" fontId="70" fillId="0" borderId="2" xfId="0" applyNumberFormat="1" applyFont="1" applyBorder="1"/>
    <xf numFmtId="4" fontId="74" fillId="0" borderId="0" xfId="0" applyNumberFormat="1" applyFont="1"/>
    <xf numFmtId="0" fontId="17" fillId="6"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37" fillId="7" borderId="0" xfId="0" applyFont="1" applyFill="1" applyAlignment="1">
      <alignment horizontal="left" vertical="center" wrapText="1"/>
    </xf>
    <xf numFmtId="2" fontId="0" fillId="0" borderId="0" xfId="0" applyNumberFormat="1"/>
    <xf numFmtId="2" fontId="0" fillId="8" borderId="0" xfId="0" applyNumberFormat="1" applyFill="1"/>
    <xf numFmtId="0" fontId="0" fillId="8" borderId="0" xfId="0" applyFill="1"/>
    <xf numFmtId="0" fontId="39" fillId="0" borderId="2" xfId="6" applyFont="1" applyFill="1" applyBorder="1" applyAlignment="1">
      <alignment horizontal="justify" vertical="top" wrapText="1"/>
    </xf>
    <xf numFmtId="4" fontId="0" fillId="0" borderId="2" xfId="0" applyNumberFormat="1" applyFont="1" applyFill="1" applyBorder="1" applyAlignment="1"/>
    <xf numFmtId="2" fontId="0" fillId="0" borderId="10" xfId="0" applyNumberFormat="1" applyBorder="1"/>
    <xf numFmtId="0" fontId="0" fillId="0" borderId="10" xfId="0" applyBorder="1"/>
    <xf numFmtId="0" fontId="16" fillId="0" borderId="0" xfId="0" applyFont="1" applyFill="1" applyAlignment="1">
      <alignment horizontal="center" vertical="top"/>
    </xf>
    <xf numFmtId="0" fontId="80" fillId="0" borderId="0" xfId="0" applyFont="1" applyBorder="1" applyAlignment="1">
      <alignment horizontal="right" vertical="top" wrapText="1"/>
    </xf>
    <xf numFmtId="0" fontId="17" fillId="0" borderId="0" xfId="0" applyFont="1" applyBorder="1" applyAlignment="1">
      <alignment horizontal="center" vertical="center"/>
    </xf>
    <xf numFmtId="2" fontId="17" fillId="0" borderId="0" xfId="0" applyNumberFormat="1" applyFont="1" applyBorder="1" applyAlignment="1">
      <alignment vertical="center"/>
    </xf>
    <xf numFmtId="4" fontId="17" fillId="0" borderId="0" xfId="0" applyNumberFormat="1" applyFont="1" applyFill="1" applyBorder="1" applyAlignment="1">
      <alignment vertical="center"/>
    </xf>
    <xf numFmtId="4" fontId="17" fillId="0" borderId="0" xfId="0" applyNumberFormat="1" applyFont="1" applyFill="1" applyBorder="1" applyAlignment="1">
      <alignment horizontal="center" vertical="center"/>
    </xf>
    <xf numFmtId="2" fontId="16" fillId="0" borderId="0" xfId="0" applyNumberFormat="1" applyFont="1"/>
    <xf numFmtId="2" fontId="16" fillId="0" borderId="10" xfId="0" applyNumberFormat="1" applyFont="1" applyBorder="1"/>
    <xf numFmtId="0" fontId="16" fillId="0" borderId="10" xfId="0" applyFont="1" applyBorder="1"/>
    <xf numFmtId="0" fontId="10" fillId="0" borderId="0" xfId="0" applyFont="1" applyBorder="1" applyAlignment="1">
      <alignment horizontal="justify" vertical="top" wrapText="1"/>
    </xf>
    <xf numFmtId="0" fontId="10" fillId="0" borderId="0" xfId="0" applyFont="1" applyBorder="1" applyAlignment="1">
      <alignment horizontal="center"/>
    </xf>
    <xf numFmtId="2" fontId="10" fillId="0" borderId="0" xfId="0" applyNumberFormat="1" applyFont="1" applyBorder="1" applyAlignment="1"/>
    <xf numFmtId="0" fontId="10" fillId="0" borderId="2" xfId="0" applyFont="1" applyBorder="1" applyAlignment="1">
      <alignment horizontal="center"/>
    </xf>
    <xf numFmtId="4" fontId="49" fillId="0" borderId="2" xfId="0" applyNumberFormat="1" applyFont="1" applyBorder="1" applyAlignment="1">
      <alignment horizontal="right"/>
    </xf>
    <xf numFmtId="4" fontId="10" fillId="0" borderId="2" xfId="0" applyNumberFormat="1" applyFont="1" applyFill="1" applyBorder="1" applyAlignment="1">
      <alignment horizontal="center"/>
    </xf>
    <xf numFmtId="4" fontId="10" fillId="0" borderId="2" xfId="0" applyNumberFormat="1" applyFont="1" applyBorder="1"/>
    <xf numFmtId="0" fontId="17" fillId="0" borderId="0" xfId="0" applyFont="1" applyFill="1" applyBorder="1" applyAlignment="1">
      <alignment horizontal="center" vertical="top"/>
    </xf>
    <xf numFmtId="4" fontId="49" fillId="0" borderId="0" xfId="0" applyNumberFormat="1" applyFont="1" applyBorder="1" applyAlignment="1">
      <alignment horizontal="right"/>
    </xf>
    <xf numFmtId="4" fontId="10" fillId="0" borderId="0" xfId="0" applyNumberFormat="1" applyFont="1" applyFill="1" applyBorder="1" applyAlignment="1">
      <alignment horizontal="center"/>
    </xf>
    <xf numFmtId="4" fontId="10" fillId="0" borderId="0" xfId="0" applyNumberFormat="1" applyFont="1" applyBorder="1"/>
    <xf numFmtId="4" fontId="16" fillId="0" borderId="0" xfId="0" applyNumberFormat="1" applyFont="1"/>
    <xf numFmtId="4" fontId="0" fillId="0" borderId="0" xfId="0" applyNumberFormat="1"/>
    <xf numFmtId="4" fontId="5" fillId="0" borderId="0" xfId="0" applyNumberFormat="1" applyFont="1" applyAlignment="1">
      <alignment horizontal="center"/>
    </xf>
    <xf numFmtId="0" fontId="0" fillId="7" borderId="0" xfId="0" applyFont="1" applyFill="1" applyAlignment="1">
      <alignment horizontal="center" vertical="top"/>
    </xf>
    <xf numFmtId="0" fontId="9" fillId="7" borderId="0" xfId="0" applyFont="1" applyFill="1" applyAlignment="1">
      <alignment horizontal="justify" vertical="top" wrapText="1"/>
    </xf>
    <xf numFmtId="0" fontId="0" fillId="7" borderId="0" xfId="0" applyFont="1" applyFill="1" applyAlignment="1">
      <alignment horizontal="center"/>
    </xf>
    <xf numFmtId="2" fontId="0" fillId="7" borderId="0" xfId="0" applyNumberFormat="1" applyFont="1" applyFill="1" applyAlignment="1"/>
    <xf numFmtId="4" fontId="8" fillId="7" borderId="0" xfId="0" applyNumberFormat="1" applyFont="1" applyFill="1" applyAlignment="1">
      <alignment horizontal="right"/>
    </xf>
    <xf numFmtId="4" fontId="12" fillId="7" borderId="0" xfId="0" applyNumberFormat="1" applyFont="1" applyFill="1" applyAlignment="1">
      <alignment horizontal="center"/>
    </xf>
    <xf numFmtId="4" fontId="0" fillId="7" borderId="0" xfId="0" applyNumberFormat="1" applyFont="1" applyFill="1"/>
    <xf numFmtId="0" fontId="0" fillId="7" borderId="0" xfId="0" applyFill="1"/>
    <xf numFmtId="4" fontId="0" fillId="7" borderId="0" xfId="0" applyNumberFormat="1" applyFill="1"/>
    <xf numFmtId="0" fontId="8" fillId="0" borderId="0" xfId="6" applyFont="1" applyFill="1" applyAlignment="1">
      <alignment horizontal="justify" vertical="top" wrapText="1"/>
    </xf>
    <xf numFmtId="4" fontId="13" fillId="0" borderId="0" xfId="0" applyNumberFormat="1" applyFont="1" applyAlignment="1">
      <alignment horizontal="center"/>
    </xf>
    <xf numFmtId="4" fontId="0" fillId="0" borderId="3" xfId="0" applyNumberFormat="1" applyBorder="1" applyAlignment="1">
      <alignment horizontal="center"/>
    </xf>
    <xf numFmtId="0" fontId="17" fillId="0" borderId="0" xfId="0" applyFont="1" applyAlignment="1">
      <alignment horizontal="center"/>
    </xf>
    <xf numFmtId="0" fontId="7" fillId="0" borderId="0" xfId="0" applyFont="1" applyFill="1" applyAlignment="1">
      <alignment horizontal="center" vertical="top" wrapText="1"/>
    </xf>
    <xf numFmtId="0" fontId="0" fillId="0" borderId="0" xfId="0" applyFill="1" applyBorder="1" applyAlignment="1">
      <alignment horizontal="justify" vertical="top" wrapText="1"/>
    </xf>
    <xf numFmtId="0" fontId="0" fillId="0" borderId="0" xfId="0" applyFont="1" applyFill="1" applyBorder="1" applyAlignment="1">
      <alignment horizontal="justify" vertical="top"/>
    </xf>
    <xf numFmtId="0" fontId="0" fillId="0" borderId="0" xfId="0" applyFill="1" applyBorder="1" applyAlignment="1">
      <alignment horizontal="left" vertical="top" wrapText="1"/>
    </xf>
    <xf numFmtId="0" fontId="13" fillId="0" borderId="0" xfId="0" applyFont="1" applyAlignment="1">
      <alignment horizontal="center"/>
    </xf>
    <xf numFmtId="0" fontId="10" fillId="0" borderId="0" xfId="0" applyFont="1" applyFill="1" applyBorder="1" applyAlignment="1">
      <alignment horizontal="center" vertical="center" wrapText="1"/>
    </xf>
    <xf numFmtId="0" fontId="43" fillId="0" borderId="0" xfId="0" applyFont="1" applyBorder="1" applyAlignment="1">
      <alignment horizontal="center" wrapText="1"/>
    </xf>
    <xf numFmtId="0" fontId="17" fillId="6" borderId="0" xfId="0" applyFont="1" applyFill="1" applyBorder="1" applyAlignment="1">
      <alignment horizontal="center" vertical="top" wrapText="1"/>
    </xf>
    <xf numFmtId="0" fontId="7" fillId="6" borderId="0" xfId="0" applyFont="1" applyFill="1" applyBorder="1" applyAlignment="1">
      <alignment horizontal="center" vertical="top" wrapText="1"/>
    </xf>
    <xf numFmtId="166" fontId="53" fillId="0" borderId="0" xfId="0" applyNumberFormat="1" applyFont="1" applyAlignment="1">
      <alignment horizontal="center"/>
    </xf>
    <xf numFmtId="4" fontId="53" fillId="0" borderId="3" xfId="0" applyNumberFormat="1" applyFont="1" applyBorder="1" applyAlignment="1">
      <alignment horizontal="center"/>
    </xf>
    <xf numFmtId="0" fontId="53" fillId="0" borderId="0" xfId="0" applyFont="1" applyAlignment="1">
      <alignment horizontal="left" vertical="top" wrapText="1"/>
    </xf>
    <xf numFmtId="0" fontId="53" fillId="0" borderId="0" xfId="0" applyFont="1" applyAlignment="1">
      <alignment horizontal="justify" vertical="top" wrapText="1"/>
    </xf>
    <xf numFmtId="164" fontId="58" fillId="0" borderId="0" xfId="0" applyNumberFormat="1" applyFont="1" applyBorder="1" applyAlignment="1">
      <alignment horizontal="left" vertical="top"/>
    </xf>
    <xf numFmtId="164" fontId="52" fillId="0" borderId="0" xfId="0" applyNumberFormat="1" applyFont="1" applyBorder="1" applyAlignment="1">
      <alignment horizontal="center" vertical="top" wrapText="1"/>
    </xf>
    <xf numFmtId="0" fontId="50" fillId="0" borderId="0" xfId="0" applyFont="1" applyBorder="1" applyAlignment="1">
      <alignment horizontal="right" vertical="center" wrapText="1"/>
    </xf>
    <xf numFmtId="0" fontId="62" fillId="0" borderId="0" xfId="0" applyFont="1" applyBorder="1" applyAlignment="1">
      <alignment horizontal="left" vertical="top" wrapText="1"/>
    </xf>
    <xf numFmtId="0" fontId="63" fillId="0" borderId="0" xfId="6" applyFont="1" applyFill="1" applyBorder="1" applyAlignment="1">
      <alignment horizontal="left" vertical="top" wrapText="1"/>
    </xf>
    <xf numFmtId="0" fontId="62" fillId="0" borderId="2" xfId="0" applyFont="1" applyBorder="1" applyAlignment="1">
      <alignment horizontal="left" vertical="top" wrapText="1"/>
    </xf>
    <xf numFmtId="0" fontId="65" fillId="0" borderId="3" xfId="0" applyFont="1" applyBorder="1" applyAlignment="1">
      <alignment horizontal="right" vertical="top" wrapText="1"/>
    </xf>
    <xf numFmtId="4" fontId="0" fillId="0" borderId="2" xfId="0" applyNumberFormat="1" applyFont="1" applyBorder="1" applyAlignment="1">
      <alignment horizontal="center"/>
    </xf>
    <xf numFmtId="0" fontId="17" fillId="0" borderId="0" xfId="0" applyFont="1" applyBorder="1" applyAlignment="1">
      <alignment horizontal="center" wrapText="1"/>
    </xf>
    <xf numFmtId="0" fontId="50" fillId="0" borderId="0" xfId="0" applyFont="1" applyBorder="1" applyAlignment="1">
      <alignment horizontal="right" vertical="top" wrapText="1"/>
    </xf>
    <xf numFmtId="0" fontId="17" fillId="6" borderId="0" xfId="0" applyFont="1" applyFill="1" applyBorder="1" applyAlignment="1">
      <alignment horizontal="center" vertical="center" wrapText="1"/>
    </xf>
    <xf numFmtId="0" fontId="50" fillId="0" borderId="3" xfId="0" applyFont="1" applyBorder="1" applyAlignment="1">
      <alignment horizontal="center" wrapText="1"/>
    </xf>
    <xf numFmtId="4" fontId="0" fillId="0" borderId="3" xfId="0" applyNumberFormat="1" applyFill="1" applyBorder="1" applyAlignment="1">
      <alignment horizontal="center" vertical="top"/>
    </xf>
    <xf numFmtId="0" fontId="50" fillId="0" borderId="0" xfId="0" applyFont="1" applyBorder="1" applyAlignment="1">
      <alignment horizontal="center" wrapText="1"/>
    </xf>
    <xf numFmtId="0" fontId="18" fillId="0" borderId="0" xfId="0" applyFont="1" applyBorder="1" applyAlignment="1">
      <alignment horizontal="center" wrapText="1"/>
    </xf>
    <xf numFmtId="0" fontId="70" fillId="0" borderId="3" xfId="0" applyFont="1" applyBorder="1" applyAlignment="1">
      <alignment horizontal="center"/>
    </xf>
    <xf numFmtId="0" fontId="71" fillId="0" borderId="2" xfId="0" applyFont="1" applyBorder="1" applyAlignment="1">
      <alignment horizontal="center" vertical="center" wrapText="1"/>
    </xf>
    <xf numFmtId="0" fontId="73" fillId="0" borderId="7" xfId="0" applyFont="1" applyBorder="1" applyAlignment="1">
      <alignment horizontal="right"/>
    </xf>
    <xf numFmtId="0" fontId="73" fillId="0" borderId="8" xfId="0" applyFont="1" applyBorder="1" applyAlignment="1">
      <alignment horizontal="right"/>
    </xf>
    <xf numFmtId="0" fontId="73" fillId="0" borderId="9" xfId="0" applyFont="1" applyBorder="1" applyAlignment="1">
      <alignment horizontal="right"/>
    </xf>
    <xf numFmtId="0" fontId="73" fillId="0" borderId="7" xfId="0" applyFont="1" applyBorder="1" applyAlignment="1">
      <alignment horizontal="right" vertical="center" wrapText="1"/>
    </xf>
    <xf numFmtId="0" fontId="73" fillId="0" borderId="8" xfId="0" applyFont="1" applyBorder="1" applyAlignment="1">
      <alignment horizontal="right" vertical="center" wrapText="1"/>
    </xf>
    <xf numFmtId="0" fontId="73" fillId="0" borderId="9" xfId="0" applyFont="1" applyBorder="1" applyAlignment="1">
      <alignment horizontal="right" vertical="center" wrapText="1"/>
    </xf>
    <xf numFmtId="0" fontId="7" fillId="6" borderId="0" xfId="0" applyFont="1" applyFill="1" applyBorder="1" applyAlignment="1">
      <alignment horizontal="center" vertical="center" wrapText="1"/>
    </xf>
    <xf numFmtId="0" fontId="10" fillId="0" borderId="3" xfId="0" applyFont="1" applyBorder="1" applyAlignment="1">
      <alignment horizontal="center"/>
    </xf>
    <xf numFmtId="0" fontId="17" fillId="0" borderId="0" xfId="0" applyFont="1" applyFill="1" applyBorder="1" applyAlignment="1">
      <alignment horizontal="left" vertical="justify"/>
    </xf>
    <xf numFmtId="0" fontId="17" fillId="0" borderId="3" xfId="0" applyFont="1" applyFill="1" applyBorder="1" applyAlignment="1">
      <alignment horizontal="right"/>
    </xf>
    <xf numFmtId="0" fontId="16" fillId="0" borderId="0" xfId="0" applyFont="1" applyAlignment="1">
      <alignment horizontal="right"/>
    </xf>
    <xf numFmtId="0" fontId="17" fillId="0" borderId="0" xfId="0" applyFont="1" applyAlignment="1">
      <alignment horizontal="right"/>
    </xf>
    <xf numFmtId="0" fontId="0" fillId="0" borderId="3" xfId="0" applyBorder="1" applyAlignment="1">
      <alignment horizontal="center"/>
    </xf>
    <xf numFmtId="0" fontId="0" fillId="0" borderId="0" xfId="0" applyAlignment="1">
      <alignment horizontal="left" wrapText="1"/>
    </xf>
    <xf numFmtId="2" fontId="0" fillId="0" borderId="0" xfId="6" applyNumberFormat="1" applyFont="1" applyFill="1"/>
  </cellXfs>
  <cellStyles count="61">
    <cellStyle name="Bad" xfId="1" builtinId="27" customBuiltin="1"/>
    <cellStyle name="Bad 2" xfId="2"/>
    <cellStyle name="Bad 3" xfId="43"/>
    <cellStyle name="Comma 2" xfId="3"/>
    <cellStyle name="Comma 2 2" xfId="44"/>
    <cellStyle name="Comma 2 3" xfId="50"/>
    <cellStyle name="Good" xfId="4" builtinId="26" customBuiltin="1"/>
    <cellStyle name="Good 2" xfId="45"/>
    <cellStyle name="Neutral" xfId="5" builtinId="28" customBuiltin="1"/>
    <cellStyle name="Normal" xfId="0" builtinId="0" customBuiltin="1"/>
    <cellStyle name="Normal 2" xfId="6"/>
    <cellStyle name="Normal 2 2" xfId="7"/>
    <cellStyle name="Normal 2 2 2" xfId="47"/>
    <cellStyle name="Normal 2 2 2 2 2" xfId="59"/>
    <cellStyle name="Normal 2 2 3" xfId="51"/>
    <cellStyle name="Normal 2 2_VIK" xfId="46"/>
    <cellStyle name="Normal 2 3" xfId="56"/>
    <cellStyle name="Normal 3" xfId="8"/>
    <cellStyle name="Normal 3 10" xfId="19"/>
    <cellStyle name="Normal 3 11" xfId="20"/>
    <cellStyle name="Normal 3 12" xfId="21"/>
    <cellStyle name="Normal 3 13" xfId="22"/>
    <cellStyle name="Normal 3 14" xfId="23"/>
    <cellStyle name="Normal 3 15" xfId="24"/>
    <cellStyle name="Normal 3 16" xfId="25"/>
    <cellStyle name="Normal 3 17" xfId="26"/>
    <cellStyle name="Normal 3 18" xfId="27"/>
    <cellStyle name="Normal 3 19" xfId="28"/>
    <cellStyle name="Normal 3 2" xfId="17"/>
    <cellStyle name="Normal 3 2 2" xfId="53"/>
    <cellStyle name="Normal 3 2_VIK" xfId="49"/>
    <cellStyle name="Normal 3 20" xfId="29"/>
    <cellStyle name="Normal 3 21" xfId="30"/>
    <cellStyle name="Normal 3 22" xfId="31"/>
    <cellStyle name="Normal 3 23" xfId="32"/>
    <cellStyle name="Normal 3 24" xfId="33"/>
    <cellStyle name="Normal 3 25" xfId="34"/>
    <cellStyle name="Normal 3 26" xfId="40"/>
    <cellStyle name="Normal 3 27" xfId="38"/>
    <cellStyle name="Normal 3 28" xfId="35"/>
    <cellStyle name="Normal 3 29" xfId="39"/>
    <cellStyle name="Normal 3 3" xfId="11"/>
    <cellStyle name="Normal 3 30" xfId="37"/>
    <cellStyle name="Normal 3 31" xfId="14"/>
    <cellStyle name="Normal 3 32" xfId="36"/>
    <cellStyle name="Normal 3 33" xfId="41"/>
    <cellStyle name="Normal 3 34" xfId="42"/>
    <cellStyle name="Normal 3 35" xfId="52"/>
    <cellStyle name="Normal 3 4" xfId="16"/>
    <cellStyle name="Normal 3 5" xfId="12"/>
    <cellStyle name="Normal 3 6" xfId="15"/>
    <cellStyle name="Normal 3 7" xfId="13"/>
    <cellStyle name="Normal 3 8" xfId="10"/>
    <cellStyle name="Normal 3 9" xfId="18"/>
    <cellStyle name="Normal 3_VIK" xfId="48"/>
    <cellStyle name="Normal 4" xfId="9"/>
    <cellStyle name="Normal 5 2" xfId="58"/>
    <cellStyle name="Normal 5 2 3" xfId="60"/>
    <cellStyle name="Normal 7" xfId="55"/>
    <cellStyle name="Normal 8 2 2" xfId="57"/>
    <cellStyle name="Note" xfId="54" builtinId="10"/>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379"/>
  <sheetViews>
    <sheetView view="pageBreakPreview" topLeftCell="A353" zoomScaleSheetLayoutView="100" workbookViewId="0">
      <selection activeCell="F379" sqref="F379:H379"/>
    </sheetView>
  </sheetViews>
  <sheetFormatPr defaultRowHeight="12.75"/>
  <cols>
    <col min="1" max="1" width="6.83203125" style="9" customWidth="1"/>
    <col min="2" max="2" width="51.83203125" style="6" customWidth="1"/>
    <col min="3" max="3" width="4.83203125" style="7" customWidth="1"/>
    <col min="4" max="4" width="10.83203125" style="79" customWidth="1"/>
    <col min="5" max="5" width="2.83203125" style="7" customWidth="1"/>
    <col min="6" max="6" width="10.83203125" style="42" customWidth="1"/>
    <col min="7" max="7" width="2.83203125" style="7" customWidth="1"/>
    <col min="8" max="8" width="18.6640625" style="8" customWidth="1"/>
    <col min="11" max="11" width="16.33203125" style="508" customWidth="1"/>
  </cols>
  <sheetData>
    <row r="1" spans="1:11" s="172" customFormat="1" ht="20.100000000000001" customHeight="1">
      <c r="A1" s="522" t="s">
        <v>30</v>
      </c>
      <c r="B1" s="522"/>
      <c r="C1" s="522"/>
      <c r="D1" s="522"/>
      <c r="E1" s="522"/>
      <c r="F1" s="522"/>
      <c r="G1" s="522"/>
      <c r="H1" s="522"/>
      <c r="K1" s="507"/>
    </row>
    <row r="2" spans="1:11" ht="33.75" customHeight="1">
      <c r="A2" s="523" t="s">
        <v>248</v>
      </c>
      <c r="B2" s="523"/>
      <c r="C2" s="523"/>
      <c r="D2" s="523"/>
      <c r="E2" s="523"/>
      <c r="F2" s="523"/>
      <c r="G2" s="523"/>
      <c r="H2" s="523"/>
    </row>
    <row r="3" spans="1:11" ht="33.75" customHeight="1">
      <c r="A3" s="526" t="s">
        <v>225</v>
      </c>
      <c r="B3" s="526"/>
      <c r="C3" s="526"/>
      <c r="D3" s="526"/>
      <c r="E3" s="526"/>
      <c r="F3" s="526"/>
      <c r="G3" s="526"/>
      <c r="H3" s="526"/>
    </row>
    <row r="4" spans="1:11" ht="60.75" customHeight="1">
      <c r="A4" s="526"/>
      <c r="B4" s="526"/>
      <c r="C4" s="526"/>
      <c r="D4" s="526"/>
      <c r="E4" s="526"/>
      <c r="F4" s="526"/>
      <c r="G4" s="526"/>
      <c r="H4" s="526"/>
    </row>
    <row r="5" spans="1:11" ht="33.75" customHeight="1">
      <c r="A5" s="526"/>
      <c r="B5" s="526"/>
      <c r="C5" s="526"/>
      <c r="D5" s="526"/>
      <c r="E5" s="526"/>
      <c r="F5" s="526"/>
      <c r="G5" s="526"/>
      <c r="H5" s="526"/>
    </row>
    <row r="6" spans="1:11" ht="148.5" customHeight="1">
      <c r="A6" s="526"/>
      <c r="B6" s="526"/>
      <c r="C6" s="526"/>
      <c r="D6" s="526"/>
      <c r="E6" s="526"/>
      <c r="F6" s="526"/>
      <c r="G6" s="526"/>
      <c r="H6" s="526"/>
    </row>
    <row r="7" spans="1:11" ht="87" customHeight="1">
      <c r="A7" s="524" t="s">
        <v>219</v>
      </c>
      <c r="B7" s="525"/>
      <c r="C7" s="525"/>
      <c r="D7" s="525"/>
      <c r="E7" s="525"/>
      <c r="F7" s="525"/>
      <c r="G7" s="525"/>
      <c r="H7" s="525"/>
    </row>
    <row r="8" spans="1:11" s="1" customFormat="1">
      <c r="A8" s="173" t="s">
        <v>1</v>
      </c>
      <c r="B8" s="171" t="s">
        <v>2</v>
      </c>
      <c r="C8" s="186" t="s">
        <v>3</v>
      </c>
      <c r="D8" s="187" t="s">
        <v>4</v>
      </c>
      <c r="E8" s="186"/>
      <c r="F8" s="188" t="s">
        <v>5</v>
      </c>
      <c r="G8" s="186"/>
      <c r="H8" s="189" t="s">
        <v>6</v>
      </c>
      <c r="K8" s="509"/>
    </row>
    <row r="9" spans="1:11" s="1" customFormat="1">
      <c r="A9" s="190"/>
      <c r="B9" s="191"/>
      <c r="C9" s="192"/>
      <c r="D9" s="193"/>
      <c r="E9" s="192"/>
      <c r="F9" s="194"/>
      <c r="G9" s="192"/>
      <c r="H9" s="195"/>
      <c r="K9" s="509"/>
    </row>
    <row r="10" spans="1:11" ht="18">
      <c r="A10" s="43" t="s">
        <v>12</v>
      </c>
      <c r="B10" s="81" t="s">
        <v>11</v>
      </c>
      <c r="C10" s="16"/>
      <c r="D10" s="68"/>
      <c r="E10" s="16"/>
      <c r="F10" s="51"/>
      <c r="G10" s="16"/>
      <c r="H10" s="17"/>
    </row>
    <row r="11" spans="1:11" ht="14.25" customHeight="1">
      <c r="B11" s="15"/>
      <c r="C11" s="16"/>
      <c r="D11" s="68"/>
      <c r="E11" s="16"/>
      <c r="F11" s="51"/>
      <c r="G11" s="16"/>
      <c r="H11" s="17"/>
    </row>
    <row r="12" spans="1:11" ht="130.5" customHeight="1">
      <c r="A12" s="9">
        <v>5</v>
      </c>
      <c r="B12" s="6" t="s">
        <v>215</v>
      </c>
      <c r="C12" s="16"/>
      <c r="D12" s="68"/>
      <c r="E12" s="16"/>
      <c r="F12" s="51"/>
      <c r="G12" s="16"/>
      <c r="H12" s="17"/>
    </row>
    <row r="13" spans="1:11" ht="12.75" customHeight="1">
      <c r="B13" s="56" t="s">
        <v>146</v>
      </c>
      <c r="D13" s="66"/>
      <c r="F13" s="57"/>
      <c r="G13" s="3"/>
    </row>
    <row r="14" spans="1:11" ht="12.75" customHeight="1">
      <c r="B14" s="6" t="s">
        <v>152</v>
      </c>
      <c r="C14" s="7" t="s">
        <v>39</v>
      </c>
      <c r="D14" s="68">
        <v>2043.7</v>
      </c>
    </row>
    <row r="15" spans="1:11" ht="12.75" customHeight="1">
      <c r="B15" s="56" t="s">
        <v>151</v>
      </c>
      <c r="D15" s="66"/>
      <c r="F15" s="57"/>
      <c r="G15" s="3"/>
    </row>
    <row r="16" spans="1:11" ht="12.75" customHeight="1">
      <c r="B16" s="6" t="s">
        <v>176</v>
      </c>
      <c r="C16" s="7" t="s">
        <v>39</v>
      </c>
      <c r="D16" s="68">
        <v>1298</v>
      </c>
    </row>
    <row r="17" spans="1:8" ht="12.75" customHeight="1">
      <c r="B17" s="39" t="s">
        <v>41</v>
      </c>
      <c r="C17" s="7" t="s">
        <v>39</v>
      </c>
      <c r="D17" s="68">
        <v>3341.7</v>
      </c>
      <c r="E17" s="7" t="s">
        <v>7</v>
      </c>
      <c r="F17" s="53"/>
      <c r="G17" s="3" t="s">
        <v>8</v>
      </c>
      <c r="H17" s="8">
        <f>D17*F17</f>
        <v>0</v>
      </c>
    </row>
    <row r="18" spans="1:8" ht="12.75" customHeight="1">
      <c r="B18" s="39"/>
      <c r="D18" s="68"/>
      <c r="F18" s="53"/>
      <c r="G18" s="3"/>
    </row>
    <row r="19" spans="1:8" ht="15.75">
      <c r="B19" s="15"/>
      <c r="C19" s="16"/>
      <c r="D19" s="68"/>
      <c r="E19" s="5" t="s">
        <v>13</v>
      </c>
      <c r="F19" s="51"/>
      <c r="G19" s="520">
        <f>SUM(H17:H18)</f>
        <v>0</v>
      </c>
      <c r="H19" s="520"/>
    </row>
    <row r="20" spans="1:8">
      <c r="B20" s="15"/>
      <c r="C20" s="16"/>
      <c r="D20" s="68"/>
      <c r="E20" s="16"/>
      <c r="F20" s="51"/>
      <c r="G20" s="16"/>
      <c r="H20" s="17"/>
    </row>
    <row r="21" spans="1:8" ht="18">
      <c r="A21" s="43" t="s">
        <v>14</v>
      </c>
      <c r="B21" s="81" t="s">
        <v>10</v>
      </c>
      <c r="C21" s="16"/>
      <c r="D21" s="68"/>
      <c r="E21" s="16"/>
      <c r="F21" s="51"/>
      <c r="G21" s="16"/>
      <c r="H21" s="17"/>
    </row>
    <row r="22" spans="1:8">
      <c r="B22" s="15"/>
      <c r="C22" s="16"/>
      <c r="D22" s="68"/>
      <c r="E22" s="16"/>
      <c r="F22" s="51"/>
      <c r="G22" s="16"/>
      <c r="H22" s="17"/>
    </row>
    <row r="23" spans="1:8" ht="92.25" customHeight="1">
      <c r="A23" s="9">
        <v>1</v>
      </c>
      <c r="B23" s="28" t="s">
        <v>177</v>
      </c>
      <c r="C23" s="16"/>
      <c r="D23" s="68"/>
      <c r="E23" s="16"/>
      <c r="F23" s="51"/>
      <c r="G23" s="16"/>
      <c r="H23" s="17"/>
    </row>
    <row r="24" spans="1:8" ht="15.75">
      <c r="B24" s="48" t="s">
        <v>43</v>
      </c>
      <c r="D24" s="70"/>
      <c r="E24" s="5"/>
      <c r="F24" s="51"/>
      <c r="G24" s="19"/>
      <c r="H24" s="20"/>
    </row>
    <row r="25" spans="1:8" ht="93" customHeight="1">
      <c r="B25" s="32" t="s">
        <v>108</v>
      </c>
      <c r="C25" s="24" t="s">
        <v>31</v>
      </c>
      <c r="D25" s="70">
        <v>1694.8</v>
      </c>
      <c r="E25" s="5"/>
      <c r="F25" s="51"/>
      <c r="G25" s="19"/>
      <c r="H25" s="20"/>
    </row>
    <row r="26" spans="1:8" ht="15.75">
      <c r="B26" s="48" t="s">
        <v>44</v>
      </c>
      <c r="C26" s="16"/>
      <c r="D26" s="70"/>
      <c r="E26" s="5"/>
      <c r="F26" s="51"/>
      <c r="G26" s="19"/>
      <c r="H26" s="20"/>
    </row>
    <row r="27" spans="1:8" ht="27.75" customHeight="1">
      <c r="B27" s="32" t="s">
        <v>105</v>
      </c>
      <c r="C27" s="24" t="s">
        <v>31</v>
      </c>
      <c r="D27" s="70">
        <v>71.41</v>
      </c>
      <c r="E27" s="5"/>
      <c r="F27" s="51"/>
      <c r="G27" s="19"/>
      <c r="H27" s="20"/>
    </row>
    <row r="28" spans="1:8" ht="13.5">
      <c r="B28" s="39" t="s">
        <v>54</v>
      </c>
      <c r="C28" s="24" t="s">
        <v>31</v>
      </c>
      <c r="D28" s="68">
        <v>1766.21</v>
      </c>
      <c r="E28" s="16" t="s">
        <v>7</v>
      </c>
      <c r="F28" s="52"/>
      <c r="G28" s="3" t="s">
        <v>8</v>
      </c>
      <c r="H28" s="17">
        <f>D28*F28</f>
        <v>0</v>
      </c>
    </row>
    <row r="29" spans="1:8">
      <c r="A29" s="44"/>
      <c r="B29" s="37"/>
      <c r="C29" s="84"/>
      <c r="D29" s="71"/>
      <c r="E29" s="16"/>
      <c r="F29" s="51"/>
      <c r="G29" s="16"/>
      <c r="H29" s="17"/>
    </row>
    <row r="30" spans="1:8" ht="77.25" customHeight="1">
      <c r="A30" s="44">
        <v>2</v>
      </c>
      <c r="B30" s="185" t="s">
        <v>264</v>
      </c>
      <c r="C30" s="16"/>
      <c r="D30" s="68"/>
      <c r="E30" s="16"/>
      <c r="F30" s="51"/>
      <c r="G30" s="16"/>
      <c r="H30" s="17"/>
    </row>
    <row r="31" spans="1:8" ht="13.5">
      <c r="A31" s="102" t="s">
        <v>220</v>
      </c>
      <c r="B31" s="59" t="s">
        <v>97</v>
      </c>
      <c r="C31" s="16"/>
      <c r="D31" s="68"/>
      <c r="E31" s="16"/>
      <c r="F31" s="51"/>
      <c r="G31" s="3"/>
      <c r="H31" s="17"/>
    </row>
    <row r="32" spans="1:8" ht="15" customHeight="1">
      <c r="A32" s="44"/>
      <c r="B32" s="45" t="s">
        <v>168</v>
      </c>
      <c r="C32" s="7" t="s">
        <v>42</v>
      </c>
      <c r="D32" s="68">
        <v>211.2</v>
      </c>
      <c r="E32" s="7" t="s">
        <v>7</v>
      </c>
      <c r="G32" s="3" t="s">
        <v>8</v>
      </c>
      <c r="H32" s="8">
        <f>D32*F32</f>
        <v>0</v>
      </c>
    </row>
    <row r="33" spans="1:11" ht="13.5">
      <c r="A33" s="102" t="s">
        <v>221</v>
      </c>
      <c r="B33" s="59" t="s">
        <v>57</v>
      </c>
      <c r="C33" s="16"/>
      <c r="D33" s="68"/>
      <c r="E33" s="16"/>
      <c r="F33" s="51"/>
      <c r="G33" s="3"/>
      <c r="H33" s="17"/>
    </row>
    <row r="34" spans="1:11" ht="13.5">
      <c r="B34" s="56" t="s">
        <v>87</v>
      </c>
      <c r="C34" s="16"/>
      <c r="D34" s="68"/>
      <c r="E34" s="16"/>
      <c r="F34" s="54"/>
      <c r="G34" s="3"/>
      <c r="H34" s="17"/>
    </row>
    <row r="35" spans="1:11" ht="13.5">
      <c r="A35" s="44"/>
      <c r="B35" s="45" t="s">
        <v>169</v>
      </c>
      <c r="C35" s="7" t="s">
        <v>42</v>
      </c>
      <c r="D35" s="68">
        <v>1712.9</v>
      </c>
      <c r="G35" s="3"/>
    </row>
    <row r="36" spans="1:11" ht="13.5">
      <c r="B36" s="56" t="s">
        <v>133</v>
      </c>
      <c r="C36" s="16"/>
      <c r="D36" s="68"/>
      <c r="E36" s="16"/>
      <c r="F36" s="54"/>
      <c r="G36" s="3"/>
      <c r="H36" s="17"/>
    </row>
    <row r="37" spans="1:11" ht="25.5">
      <c r="A37" s="44"/>
      <c r="B37" s="45" t="s">
        <v>170</v>
      </c>
      <c r="C37" s="7" t="s">
        <v>42</v>
      </c>
      <c r="D37" s="68">
        <v>70</v>
      </c>
      <c r="G37" s="3"/>
    </row>
    <row r="38" spans="1:11" ht="13.5">
      <c r="A38" s="44"/>
      <c r="B38" s="39" t="s">
        <v>134</v>
      </c>
      <c r="C38" s="7" t="s">
        <v>42</v>
      </c>
      <c r="D38" s="68">
        <v>1782.9</v>
      </c>
      <c r="E38" s="7" t="s">
        <v>7</v>
      </c>
      <c r="G38" s="3" t="s">
        <v>8</v>
      </c>
      <c r="H38" s="8">
        <f>D38*F38</f>
        <v>0</v>
      </c>
    </row>
    <row r="39" spans="1:11" ht="11.25" customHeight="1">
      <c r="A39" s="44"/>
      <c r="B39" s="45"/>
      <c r="D39" s="68"/>
      <c r="G39" s="3"/>
    </row>
    <row r="40" spans="1:11" ht="55.5" customHeight="1">
      <c r="A40" s="44">
        <v>3</v>
      </c>
      <c r="B40" s="31" t="s">
        <v>171</v>
      </c>
      <c r="C40" s="16"/>
      <c r="D40" s="68"/>
      <c r="E40" s="16"/>
      <c r="F40" s="51"/>
      <c r="G40" s="16"/>
      <c r="H40" s="17"/>
    </row>
    <row r="41" spans="1:11" ht="13.5">
      <c r="A41" s="103" t="s">
        <v>220</v>
      </c>
      <c r="B41" s="62" t="s">
        <v>145</v>
      </c>
      <c r="D41" s="68"/>
      <c r="G41" s="3"/>
    </row>
    <row r="42" spans="1:11" ht="13.5">
      <c r="B42" s="56" t="s">
        <v>172</v>
      </c>
      <c r="C42" s="16"/>
      <c r="D42" s="68"/>
      <c r="E42" s="16"/>
      <c r="F42" s="54"/>
      <c r="G42" s="3"/>
      <c r="H42" s="17"/>
    </row>
    <row r="43" spans="1:11" s="61" customFormat="1" ht="14.25" customHeight="1">
      <c r="A43" s="9"/>
      <c r="B43" s="45" t="s">
        <v>173</v>
      </c>
      <c r="C43" s="16" t="s">
        <v>31</v>
      </c>
      <c r="D43" s="72">
        <v>126.02</v>
      </c>
      <c r="E43" s="16" t="s">
        <v>7</v>
      </c>
      <c r="F43" s="51"/>
      <c r="G43" s="60" t="s">
        <v>8</v>
      </c>
      <c r="H43" s="17">
        <f>D43*F43</f>
        <v>0</v>
      </c>
      <c r="K43" s="332"/>
    </row>
    <row r="44" spans="1:11" ht="13.5">
      <c r="A44" s="103" t="s">
        <v>221</v>
      </c>
      <c r="B44" s="62" t="s">
        <v>99</v>
      </c>
      <c r="D44" s="68"/>
      <c r="G44" s="3"/>
    </row>
    <row r="45" spans="1:11" ht="13.5">
      <c r="B45" s="56" t="s">
        <v>100</v>
      </c>
      <c r="C45" s="16"/>
      <c r="D45" s="68"/>
      <c r="E45" s="16"/>
      <c r="F45" s="54"/>
      <c r="G45" s="3"/>
      <c r="H45" s="17"/>
    </row>
    <row r="46" spans="1:11" s="61" customFormat="1" ht="66" customHeight="1">
      <c r="A46" s="9"/>
      <c r="B46" s="45" t="s">
        <v>101</v>
      </c>
      <c r="C46" s="16" t="s">
        <v>31</v>
      </c>
      <c r="D46" s="72">
        <v>1299.5</v>
      </c>
      <c r="E46" s="16" t="s">
        <v>7</v>
      </c>
      <c r="F46" s="51"/>
      <c r="G46" s="60" t="s">
        <v>8</v>
      </c>
      <c r="H46" s="17">
        <f>D46*F46</f>
        <v>0</v>
      </c>
      <c r="K46" s="332"/>
    </row>
    <row r="47" spans="1:11" ht="13.5">
      <c r="A47" s="44"/>
      <c r="B47" s="45"/>
      <c r="D47" s="68"/>
      <c r="G47" s="3"/>
    </row>
    <row r="48" spans="1:11" ht="13.5">
      <c r="A48" s="103" t="s">
        <v>222</v>
      </c>
      <c r="B48" s="62" t="s">
        <v>96</v>
      </c>
      <c r="D48" s="68"/>
      <c r="G48" s="3"/>
    </row>
    <row r="49" spans="1:11" ht="13.5">
      <c r="B49" s="56" t="s">
        <v>44</v>
      </c>
      <c r="C49" s="16"/>
      <c r="D49" s="68"/>
      <c r="E49" s="16"/>
      <c r="F49" s="54"/>
      <c r="G49" s="3"/>
      <c r="H49" s="17"/>
    </row>
    <row r="50" spans="1:11" s="61" customFormat="1" ht="54" customHeight="1">
      <c r="A50" s="9"/>
      <c r="B50" s="45" t="s">
        <v>98</v>
      </c>
      <c r="C50" s="16" t="s">
        <v>31</v>
      </c>
      <c r="D50" s="72">
        <v>877.2</v>
      </c>
      <c r="E50" s="16" t="s">
        <v>7</v>
      </c>
      <c r="F50" s="51"/>
      <c r="G50" s="60" t="s">
        <v>8</v>
      </c>
      <c r="H50" s="17">
        <f>D50*F50</f>
        <v>0</v>
      </c>
      <c r="K50" s="332"/>
    </row>
    <row r="51" spans="1:11" ht="13.5">
      <c r="B51" s="56" t="s">
        <v>103</v>
      </c>
      <c r="C51" s="16"/>
      <c r="D51" s="68"/>
      <c r="E51" s="16"/>
      <c r="F51" s="54"/>
      <c r="G51" s="3"/>
      <c r="H51" s="17"/>
    </row>
    <row r="52" spans="1:11" s="61" customFormat="1" ht="15" customHeight="1">
      <c r="A52" s="9"/>
      <c r="B52" s="45" t="s">
        <v>102</v>
      </c>
      <c r="C52" s="16" t="s">
        <v>31</v>
      </c>
      <c r="D52" s="72">
        <v>113</v>
      </c>
      <c r="E52" s="16" t="s">
        <v>7</v>
      </c>
      <c r="F52" s="51"/>
      <c r="G52" s="60" t="s">
        <v>8</v>
      </c>
      <c r="H52" s="17">
        <f>D52*F52</f>
        <v>0</v>
      </c>
      <c r="K52" s="332"/>
    </row>
    <row r="53" spans="1:11" ht="13.5">
      <c r="A53" s="44"/>
      <c r="B53" s="45"/>
      <c r="D53" s="68"/>
      <c r="G53" s="3"/>
    </row>
    <row r="54" spans="1:11" ht="94.5" customHeight="1">
      <c r="A54" s="44">
        <v>4</v>
      </c>
      <c r="B54" s="40" t="s">
        <v>89</v>
      </c>
      <c r="C54" s="16"/>
      <c r="D54" s="68"/>
      <c r="E54" s="16"/>
      <c r="F54" s="51"/>
      <c r="G54" s="16"/>
      <c r="H54" s="17"/>
    </row>
    <row r="55" spans="1:11" ht="13.5">
      <c r="B55" s="46" t="s">
        <v>43</v>
      </c>
      <c r="C55" s="16"/>
      <c r="D55" s="68"/>
      <c r="E55" s="16"/>
      <c r="F55" s="51"/>
      <c r="G55" s="3"/>
      <c r="H55" s="17"/>
    </row>
    <row r="56" spans="1:11" s="10" customFormat="1" ht="43.5" customHeight="1">
      <c r="A56" s="9"/>
      <c r="B56" s="50" t="s">
        <v>211</v>
      </c>
      <c r="C56" s="7"/>
      <c r="D56" s="73"/>
      <c r="E56" s="7"/>
      <c r="F56" s="57"/>
      <c r="G56" s="7"/>
      <c r="H56" s="8"/>
      <c r="K56" s="178"/>
    </row>
    <row r="57" spans="1:11" ht="28.5" customHeight="1">
      <c r="A57" s="44"/>
      <c r="B57" s="45" t="s">
        <v>91</v>
      </c>
      <c r="C57" s="7" t="s">
        <v>42</v>
      </c>
      <c r="D57" s="68">
        <v>656.7</v>
      </c>
      <c r="G57" s="3"/>
    </row>
    <row r="58" spans="1:11" ht="13.5">
      <c r="A58" s="44"/>
      <c r="B58" s="45"/>
      <c r="D58" s="68"/>
      <c r="G58" s="3"/>
    </row>
    <row r="59" spans="1:11" s="10" customFormat="1" ht="25.5">
      <c r="A59" s="9"/>
      <c r="B59" s="50" t="s">
        <v>213</v>
      </c>
      <c r="C59" s="7"/>
      <c r="D59" s="73"/>
      <c r="E59" s="7"/>
      <c r="F59" s="57"/>
      <c r="G59" s="7"/>
      <c r="H59" s="8"/>
      <c r="K59" s="178"/>
    </row>
    <row r="60" spans="1:11" ht="12.75" customHeight="1">
      <c r="A60" s="44"/>
      <c r="B60" s="45" t="s">
        <v>95</v>
      </c>
      <c r="C60" s="7" t="s">
        <v>42</v>
      </c>
      <c r="D60" s="68">
        <v>243.81</v>
      </c>
      <c r="G60" s="3"/>
    </row>
    <row r="61" spans="1:11" ht="13.5">
      <c r="A61" s="44"/>
      <c r="B61" s="45"/>
      <c r="D61" s="68"/>
      <c r="G61" s="3"/>
    </row>
    <row r="62" spans="1:11" s="10" customFormat="1" ht="30" customHeight="1">
      <c r="A62" s="9"/>
      <c r="B62" s="50" t="s">
        <v>209</v>
      </c>
      <c r="C62" s="7"/>
      <c r="D62" s="73"/>
      <c r="E62" s="7"/>
      <c r="F62" s="57"/>
      <c r="G62" s="7"/>
      <c r="H62" s="8"/>
      <c r="K62" s="178"/>
    </row>
    <row r="63" spans="1:11" ht="30" customHeight="1">
      <c r="A63" s="44"/>
      <c r="B63" s="45" t="s">
        <v>92</v>
      </c>
      <c r="C63" s="7" t="s">
        <v>42</v>
      </c>
      <c r="D63" s="68">
        <v>134.30000000000001</v>
      </c>
      <c r="G63" s="3"/>
    </row>
    <row r="64" spans="1:11" ht="13.5">
      <c r="A64" s="44"/>
      <c r="B64" s="45"/>
      <c r="D64" s="68"/>
      <c r="G64" s="3"/>
    </row>
    <row r="65" spans="1:11" s="10" customFormat="1" ht="25.5" customHeight="1">
      <c r="A65" s="9"/>
      <c r="B65" s="50" t="s">
        <v>208</v>
      </c>
      <c r="C65" s="7"/>
      <c r="D65" s="73"/>
      <c r="E65" s="7"/>
      <c r="F65" s="57"/>
      <c r="G65" s="7"/>
      <c r="H65" s="8"/>
      <c r="K65" s="178"/>
    </row>
    <row r="66" spans="1:11" ht="16.5" customHeight="1">
      <c r="A66" s="44"/>
      <c r="B66" s="45" t="s">
        <v>94</v>
      </c>
      <c r="C66" s="7" t="s">
        <v>42</v>
      </c>
      <c r="D66" s="68">
        <v>112</v>
      </c>
      <c r="G66" s="3"/>
    </row>
    <row r="67" spans="1:11" ht="13.5">
      <c r="B67" s="46" t="s">
        <v>44</v>
      </c>
      <c r="C67" s="16"/>
      <c r="D67" s="68"/>
      <c r="E67" s="16"/>
      <c r="F67" s="51"/>
      <c r="G67" s="3"/>
      <c r="H67" s="17"/>
    </row>
    <row r="68" spans="1:11" s="10" customFormat="1" ht="38.25">
      <c r="A68" s="9"/>
      <c r="B68" s="50" t="s">
        <v>212</v>
      </c>
      <c r="C68" s="7"/>
      <c r="D68" s="73"/>
      <c r="E68" s="7"/>
      <c r="F68" s="57"/>
      <c r="G68" s="7"/>
      <c r="H68" s="8"/>
      <c r="K68" s="178"/>
    </row>
    <row r="69" spans="1:11" ht="25.5">
      <c r="A69" s="44"/>
      <c r="B69" s="45" t="s">
        <v>88</v>
      </c>
      <c r="C69" s="7" t="s">
        <v>42</v>
      </c>
      <c r="D69" s="68">
        <v>542.51</v>
      </c>
      <c r="G69" s="3"/>
    </row>
    <row r="70" spans="1:11" ht="13.5">
      <c r="A70" s="44"/>
      <c r="B70" s="45"/>
      <c r="D70" s="68"/>
      <c r="G70" s="3"/>
    </row>
    <row r="71" spans="1:11" s="10" customFormat="1" ht="25.5">
      <c r="A71" s="9"/>
      <c r="B71" s="50" t="s">
        <v>210</v>
      </c>
      <c r="C71" s="7"/>
      <c r="D71" s="73"/>
      <c r="E71" s="7"/>
      <c r="F71" s="57"/>
      <c r="G71" s="7"/>
      <c r="H71" s="8"/>
      <c r="K71" s="178"/>
    </row>
    <row r="72" spans="1:11" ht="27.75" customHeight="1">
      <c r="A72" s="44"/>
      <c r="B72" s="45" t="s">
        <v>90</v>
      </c>
      <c r="C72" s="7" t="s">
        <v>42</v>
      </c>
      <c r="D72" s="68">
        <v>270.10000000000002</v>
      </c>
      <c r="G72" s="3"/>
    </row>
    <row r="73" spans="1:11" ht="15.75" customHeight="1">
      <c r="A73" s="44"/>
      <c r="B73" s="45"/>
      <c r="D73" s="68"/>
      <c r="G73" s="3"/>
    </row>
    <row r="74" spans="1:11" s="10" customFormat="1" ht="25.5">
      <c r="A74" s="9"/>
      <c r="B74" s="50" t="s">
        <v>204</v>
      </c>
      <c r="C74" s="7"/>
      <c r="D74" s="73"/>
      <c r="E74" s="7"/>
      <c r="F74" s="57"/>
      <c r="G74" s="7"/>
      <c r="H74" s="8"/>
      <c r="K74" s="178"/>
    </row>
    <row r="75" spans="1:11" ht="16.5" customHeight="1">
      <c r="B75" s="45" t="s">
        <v>93</v>
      </c>
      <c r="C75" s="7" t="s">
        <v>42</v>
      </c>
      <c r="D75" s="68">
        <v>65</v>
      </c>
      <c r="G75" s="3"/>
    </row>
    <row r="76" spans="1:11" ht="12.75" customHeight="1">
      <c r="A76" s="44"/>
      <c r="B76" s="39" t="s">
        <v>41</v>
      </c>
      <c r="C76" s="7" t="s">
        <v>31</v>
      </c>
      <c r="D76" s="66">
        <v>2024.42</v>
      </c>
      <c r="E76" s="7" t="s">
        <v>7</v>
      </c>
      <c r="F76" s="58"/>
      <c r="G76" s="3" t="s">
        <v>8</v>
      </c>
      <c r="H76" s="8">
        <f>D76*F76</f>
        <v>0</v>
      </c>
    </row>
    <row r="77" spans="1:11" ht="12.75" customHeight="1">
      <c r="A77" s="44"/>
      <c r="B77" s="39"/>
      <c r="D77" s="66"/>
      <c r="F77" s="58"/>
      <c r="G77" s="3"/>
    </row>
    <row r="78" spans="1:11" ht="176.25" customHeight="1">
      <c r="A78" s="44">
        <v>6</v>
      </c>
      <c r="B78" s="95" t="s">
        <v>223</v>
      </c>
      <c r="C78" s="85"/>
      <c r="D78" s="75"/>
      <c r="F78" s="57"/>
    </row>
    <row r="79" spans="1:11" ht="13.5">
      <c r="B79" s="46" t="s">
        <v>43</v>
      </c>
      <c r="C79" s="16"/>
      <c r="D79" s="68"/>
      <c r="E79" s="16"/>
      <c r="F79" s="51"/>
      <c r="G79" s="3"/>
      <c r="H79" s="17"/>
    </row>
    <row r="80" spans="1:11" s="2" customFormat="1" ht="12.75" customHeight="1">
      <c r="A80" s="9"/>
      <c r="B80" s="28" t="s">
        <v>166</v>
      </c>
      <c r="C80" s="7" t="s">
        <v>31</v>
      </c>
      <c r="D80" s="69">
        <v>36.869999999999997</v>
      </c>
      <c r="E80" s="30"/>
      <c r="F80" s="58"/>
      <c r="G80" s="3"/>
      <c r="H80" s="29"/>
      <c r="K80" s="272"/>
    </row>
    <row r="81" spans="1:11" ht="13.5">
      <c r="B81" s="46" t="s">
        <v>44</v>
      </c>
      <c r="C81" s="16"/>
      <c r="D81" s="68"/>
      <c r="E81" s="16"/>
      <c r="F81" s="51"/>
      <c r="G81" s="3"/>
      <c r="H81" s="17"/>
    </row>
    <row r="82" spans="1:11" s="2" customFormat="1" ht="12.75" customHeight="1">
      <c r="A82" s="9"/>
      <c r="B82" s="28" t="s">
        <v>167</v>
      </c>
      <c r="C82" s="7" t="s">
        <v>31</v>
      </c>
      <c r="D82" s="69">
        <v>14.75</v>
      </c>
      <c r="E82" s="30"/>
      <c r="F82" s="58"/>
      <c r="G82" s="3"/>
      <c r="H82" s="29"/>
      <c r="K82" s="272"/>
    </row>
    <row r="83" spans="1:11" ht="12.75" customHeight="1">
      <c r="A83" s="44"/>
      <c r="B83" s="39" t="s">
        <v>41</v>
      </c>
      <c r="C83" s="7" t="s">
        <v>31</v>
      </c>
      <c r="D83" s="66">
        <v>51.62</v>
      </c>
      <c r="E83" s="7" t="s">
        <v>7</v>
      </c>
      <c r="F83" s="58"/>
      <c r="G83" s="3" t="s">
        <v>8</v>
      </c>
      <c r="H83" s="8">
        <f>D83*F83</f>
        <v>0</v>
      </c>
    </row>
    <row r="84" spans="1:11" s="2" customFormat="1" ht="12.75" customHeight="1">
      <c r="A84" s="9"/>
      <c r="B84" s="28"/>
      <c r="C84" s="30"/>
      <c r="D84" s="74"/>
      <c r="E84" s="30"/>
      <c r="F84" s="58"/>
      <c r="G84" s="3"/>
      <c r="H84" s="29"/>
      <c r="K84" s="272"/>
    </row>
    <row r="85" spans="1:11" ht="183" customHeight="1">
      <c r="A85" s="44">
        <v>7</v>
      </c>
      <c r="B85" s="95" t="s">
        <v>224</v>
      </c>
      <c r="C85" s="85"/>
      <c r="D85" s="75"/>
      <c r="F85" s="57"/>
    </row>
    <row r="86" spans="1:11" ht="13.5">
      <c r="B86" s="46" t="s">
        <v>43</v>
      </c>
      <c r="C86" s="16"/>
      <c r="D86" s="68"/>
      <c r="E86" s="16"/>
      <c r="F86" s="51"/>
      <c r="G86" s="3"/>
      <c r="H86" s="17"/>
    </row>
    <row r="87" spans="1:11" s="2" customFormat="1" ht="27" customHeight="1">
      <c r="A87" s="9"/>
      <c r="B87" s="28" t="s">
        <v>164</v>
      </c>
      <c r="C87" s="7" t="s">
        <v>31</v>
      </c>
      <c r="D87" s="69">
        <v>158.72</v>
      </c>
      <c r="E87" s="30"/>
      <c r="F87" s="58"/>
      <c r="G87" s="3"/>
      <c r="H87" s="29"/>
      <c r="K87" s="272"/>
    </row>
    <row r="88" spans="1:11" ht="13.5">
      <c r="B88" s="46" t="s">
        <v>44</v>
      </c>
      <c r="C88" s="16"/>
      <c r="D88" s="68"/>
      <c r="E88" s="16"/>
      <c r="F88" s="51"/>
      <c r="G88" s="3"/>
      <c r="H88" s="17"/>
    </row>
    <row r="89" spans="1:11" s="2" customFormat="1" ht="27" customHeight="1">
      <c r="A89" s="9"/>
      <c r="B89" s="28" t="s">
        <v>165</v>
      </c>
      <c r="C89" s="7" t="s">
        <v>31</v>
      </c>
      <c r="D89" s="69">
        <v>315</v>
      </c>
      <c r="E89" s="30"/>
      <c r="F89" s="58"/>
      <c r="G89" s="3"/>
      <c r="H89" s="29"/>
      <c r="K89" s="272"/>
    </row>
    <row r="90" spans="1:11" ht="12.75" customHeight="1">
      <c r="A90" s="44"/>
      <c r="B90" s="39" t="s">
        <v>41</v>
      </c>
      <c r="C90" s="7" t="s">
        <v>31</v>
      </c>
      <c r="D90" s="66">
        <v>473.72</v>
      </c>
      <c r="E90" s="7" t="s">
        <v>7</v>
      </c>
      <c r="F90" s="58"/>
      <c r="G90" s="3" t="s">
        <v>8</v>
      </c>
      <c r="H90" s="8">
        <f>D90*F90</f>
        <v>0</v>
      </c>
    </row>
    <row r="91" spans="1:11" s="2" customFormat="1" ht="12.75" customHeight="1">
      <c r="A91" s="9"/>
      <c r="B91" s="28"/>
      <c r="C91" s="30"/>
      <c r="D91" s="74"/>
      <c r="E91" s="30"/>
      <c r="F91" s="58"/>
      <c r="G91" s="3"/>
      <c r="H91" s="29"/>
      <c r="K91" s="272"/>
    </row>
    <row r="92" spans="1:11" ht="180.75" customHeight="1">
      <c r="A92" s="44">
        <v>8</v>
      </c>
      <c r="B92" s="95" t="s">
        <v>207</v>
      </c>
      <c r="C92" s="85"/>
      <c r="D92" s="76"/>
      <c r="F92" s="57"/>
    </row>
    <row r="93" spans="1:11" ht="13.5">
      <c r="B93" s="46" t="s">
        <v>43</v>
      </c>
      <c r="C93" s="16"/>
      <c r="D93" s="68"/>
      <c r="E93" s="16"/>
      <c r="F93" s="51"/>
      <c r="G93" s="3"/>
      <c r="H93" s="17"/>
    </row>
    <row r="94" spans="1:11" s="2" customFormat="1" ht="27.75" customHeight="1">
      <c r="A94" s="9"/>
      <c r="B94" s="28" t="s">
        <v>149</v>
      </c>
      <c r="C94" s="7" t="s">
        <v>31</v>
      </c>
      <c r="D94" s="69">
        <v>196.4</v>
      </c>
      <c r="E94" s="7" t="s">
        <v>7</v>
      </c>
      <c r="F94" s="64"/>
      <c r="G94" s="3" t="s">
        <v>8</v>
      </c>
      <c r="H94" s="8">
        <f>D94*F94</f>
        <v>0</v>
      </c>
      <c r="K94" s="272"/>
    </row>
    <row r="95" spans="1:11" ht="13.5">
      <c r="B95" s="46" t="s">
        <v>44</v>
      </c>
      <c r="C95" s="16"/>
      <c r="D95" s="68"/>
      <c r="E95" s="16"/>
      <c r="F95" s="51"/>
      <c r="G95" s="3"/>
      <c r="H95" s="17"/>
    </row>
    <row r="96" spans="1:11" s="2" customFormat="1" ht="15.75" customHeight="1">
      <c r="A96" s="9"/>
      <c r="B96" s="80" t="s">
        <v>150</v>
      </c>
      <c r="C96" s="7" t="s">
        <v>31</v>
      </c>
      <c r="D96" s="69">
        <v>6.2</v>
      </c>
      <c r="E96" s="7" t="s">
        <v>7</v>
      </c>
      <c r="F96" s="64"/>
      <c r="G96" s="3" t="s">
        <v>8</v>
      </c>
      <c r="H96" s="8">
        <f>D96*F96</f>
        <v>0</v>
      </c>
      <c r="K96" s="272"/>
    </row>
    <row r="97" spans="1:11" s="2" customFormat="1" ht="12" customHeight="1">
      <c r="A97" s="9"/>
      <c r="B97" s="28"/>
      <c r="C97" s="30"/>
      <c r="D97" s="74"/>
      <c r="E97" s="30"/>
      <c r="F97" s="58"/>
      <c r="G97" s="3"/>
      <c r="H97" s="29"/>
      <c r="K97" s="272"/>
    </row>
    <row r="98" spans="1:11" ht="94.5" customHeight="1">
      <c r="A98" s="44">
        <v>9</v>
      </c>
      <c r="B98" s="28" t="s">
        <v>180</v>
      </c>
      <c r="C98" s="16"/>
      <c r="D98" s="68"/>
      <c r="E98" s="16"/>
      <c r="F98" s="51"/>
      <c r="G98" s="16"/>
      <c r="H98" s="17"/>
    </row>
    <row r="99" spans="1:11" s="2" customFormat="1" ht="27" customHeight="1">
      <c r="A99" s="9"/>
      <c r="B99" s="80" t="s">
        <v>174</v>
      </c>
      <c r="C99" s="7" t="s">
        <v>31</v>
      </c>
      <c r="D99" s="69">
        <v>107</v>
      </c>
      <c r="E99" s="7" t="s">
        <v>7</v>
      </c>
      <c r="F99" s="64"/>
      <c r="G99" s="3" t="s">
        <v>8</v>
      </c>
      <c r="H99" s="8">
        <f>D99*F99</f>
        <v>0</v>
      </c>
      <c r="K99" s="272"/>
    </row>
    <row r="100" spans="1:11">
      <c r="B100" s="15"/>
      <c r="C100" s="16"/>
      <c r="D100" s="68"/>
      <c r="E100" s="16"/>
      <c r="F100" s="51"/>
      <c r="G100" s="16"/>
      <c r="H100" s="17"/>
    </row>
    <row r="101" spans="1:11" ht="45.75" customHeight="1">
      <c r="A101" s="44">
        <v>10</v>
      </c>
      <c r="B101" s="185" t="s">
        <v>254</v>
      </c>
      <c r="C101" s="16"/>
      <c r="D101" s="68"/>
      <c r="E101" s="16"/>
      <c r="F101" s="51"/>
      <c r="G101" s="16"/>
      <c r="H101" s="17"/>
    </row>
    <row r="102" spans="1:11" ht="13.5">
      <c r="B102" s="46" t="s">
        <v>43</v>
      </c>
      <c r="C102" s="16"/>
      <c r="D102" s="68"/>
      <c r="E102" s="16"/>
      <c r="F102" s="51"/>
      <c r="G102" s="3"/>
      <c r="H102" s="17"/>
    </row>
    <row r="103" spans="1:11" ht="79.5" customHeight="1">
      <c r="A103" s="44"/>
      <c r="B103" s="45" t="s">
        <v>131</v>
      </c>
      <c r="C103" s="7" t="s">
        <v>31</v>
      </c>
      <c r="D103" s="68">
        <v>1620</v>
      </c>
      <c r="E103" s="7" t="s">
        <v>7</v>
      </c>
      <c r="F103" s="64"/>
      <c r="G103" s="3" t="s">
        <v>8</v>
      </c>
      <c r="H103" s="8">
        <f>D103*F103</f>
        <v>0</v>
      </c>
    </row>
    <row r="104" spans="1:11" ht="13.5">
      <c r="B104" s="46" t="s">
        <v>44</v>
      </c>
      <c r="C104" s="16"/>
      <c r="D104" s="68"/>
      <c r="E104" s="16"/>
      <c r="F104" s="51"/>
      <c r="G104" s="3"/>
      <c r="H104" s="17"/>
    </row>
    <row r="105" spans="1:11" ht="53.25" customHeight="1">
      <c r="A105" s="44"/>
      <c r="B105" s="45" t="s">
        <v>132</v>
      </c>
      <c r="C105" s="7" t="s">
        <v>31</v>
      </c>
      <c r="D105" s="68">
        <v>920</v>
      </c>
      <c r="E105" s="7" t="s">
        <v>7</v>
      </c>
      <c r="F105" s="64"/>
      <c r="G105" s="3" t="s">
        <v>8</v>
      </c>
      <c r="H105" s="8">
        <f>D105*F105</f>
        <v>0</v>
      </c>
    </row>
    <row r="106" spans="1:11" ht="15.75">
      <c r="B106" s="15"/>
      <c r="C106" s="16"/>
      <c r="D106" s="68"/>
      <c r="E106" s="5" t="s">
        <v>16</v>
      </c>
      <c r="F106" s="51"/>
      <c r="G106" s="520">
        <f>SUM(H28:H105)</f>
        <v>0</v>
      </c>
      <c r="H106" s="527"/>
    </row>
    <row r="107" spans="1:11">
      <c r="B107" s="15"/>
      <c r="C107" s="16"/>
      <c r="D107" s="68"/>
      <c r="E107" s="16"/>
      <c r="F107" s="51"/>
      <c r="G107" s="16"/>
      <c r="H107" s="17"/>
    </row>
    <row r="108" spans="1:11" ht="18">
      <c r="A108" s="43" t="s">
        <v>17</v>
      </c>
      <c r="B108" s="82" t="s">
        <v>15</v>
      </c>
      <c r="C108" s="16"/>
      <c r="D108" s="68"/>
      <c r="E108" s="16"/>
      <c r="F108" s="51"/>
      <c r="G108" s="16"/>
      <c r="H108" s="17"/>
    </row>
    <row r="109" spans="1:11" s="2" customFormat="1" ht="12.75" customHeight="1">
      <c r="A109" s="9"/>
      <c r="B109" s="104"/>
      <c r="C109" s="105"/>
      <c r="D109" s="106"/>
      <c r="E109" s="107"/>
      <c r="F109" s="108"/>
      <c r="G109" s="3"/>
      <c r="H109" s="108"/>
      <c r="K109" s="272"/>
    </row>
    <row r="110" spans="1:11" ht="51">
      <c r="A110" s="9">
        <v>18</v>
      </c>
      <c r="B110" s="31" t="s">
        <v>214</v>
      </c>
      <c r="C110" s="24"/>
      <c r="D110" s="41"/>
      <c r="E110" s="24"/>
      <c r="F110" s="25"/>
      <c r="G110" s="22"/>
      <c r="H110" s="25"/>
    </row>
    <row r="111" spans="1:11" ht="12.75" customHeight="1">
      <c r="B111" s="86" t="s">
        <v>237</v>
      </c>
      <c r="C111" s="24"/>
      <c r="D111" s="41"/>
      <c r="E111" s="24"/>
      <c r="F111" s="25"/>
      <c r="G111" s="22"/>
      <c r="H111" s="25"/>
    </row>
    <row r="112" spans="1:11" ht="12.75" customHeight="1">
      <c r="B112" s="32" t="s">
        <v>43</v>
      </c>
      <c r="C112" s="24" t="s">
        <v>31</v>
      </c>
      <c r="D112" s="567">
        <v>1718.18</v>
      </c>
      <c r="E112" s="16" t="s">
        <v>7</v>
      </c>
      <c r="F112" s="17"/>
      <c r="G112" s="3" t="s">
        <v>8</v>
      </c>
      <c r="H112" s="17">
        <f>D112*F112</f>
        <v>0</v>
      </c>
    </row>
    <row r="113" spans="1:8" ht="12.75" customHeight="1">
      <c r="B113" s="32"/>
      <c r="C113" s="24"/>
      <c r="D113" s="567"/>
      <c r="E113" s="5"/>
      <c r="F113" s="17"/>
      <c r="G113" s="19"/>
      <c r="H113" s="20"/>
    </row>
    <row r="114" spans="1:8" ht="12.75" customHeight="1">
      <c r="B114" s="32" t="s">
        <v>44</v>
      </c>
      <c r="C114" s="24" t="s">
        <v>31</v>
      </c>
      <c r="D114" s="567">
        <v>1637.21</v>
      </c>
      <c r="E114" s="16" t="s">
        <v>7</v>
      </c>
      <c r="F114" s="17"/>
      <c r="G114" s="3" t="s">
        <v>8</v>
      </c>
      <c r="H114" s="17">
        <f>D114*F114</f>
        <v>0</v>
      </c>
    </row>
    <row r="115" spans="1:8" ht="12.75" customHeight="1">
      <c r="C115" s="16"/>
      <c r="D115" s="68"/>
      <c r="E115" s="16"/>
      <c r="F115" s="51"/>
      <c r="G115" s="3"/>
      <c r="H115" s="17"/>
    </row>
    <row r="116" spans="1:8" ht="105" customHeight="1">
      <c r="A116" s="9">
        <v>21</v>
      </c>
      <c r="B116" s="93" t="s">
        <v>205</v>
      </c>
      <c r="C116" s="7" t="s">
        <v>194</v>
      </c>
      <c r="D116" s="68">
        <v>40</v>
      </c>
      <c r="E116" s="16" t="s">
        <v>7</v>
      </c>
      <c r="F116" s="51"/>
      <c r="G116" s="3" t="s">
        <v>8</v>
      </c>
      <c r="H116" s="17">
        <f>D116*F116</f>
        <v>0</v>
      </c>
    </row>
    <row r="117" spans="1:8" ht="12.75" customHeight="1">
      <c r="C117" s="16"/>
      <c r="D117" s="68"/>
      <c r="E117" s="16"/>
      <c r="F117" s="51"/>
      <c r="G117" s="3"/>
      <c r="H117" s="17"/>
    </row>
    <row r="118" spans="1:8" ht="15.75">
      <c r="B118" s="15"/>
      <c r="C118" s="24"/>
      <c r="D118" s="78"/>
      <c r="E118" s="5" t="s">
        <v>37</v>
      </c>
      <c r="F118" s="51"/>
      <c r="G118" s="520">
        <f>SUM(H111:H116)</f>
        <v>0</v>
      </c>
      <c r="H118" s="527"/>
    </row>
    <row r="119" spans="1:8" ht="12.75" customHeight="1">
      <c r="B119" s="15"/>
      <c r="C119" s="24"/>
      <c r="D119" s="78"/>
      <c r="E119" s="5"/>
      <c r="F119" s="51"/>
      <c r="G119" s="18"/>
      <c r="H119" s="21"/>
    </row>
    <row r="120" spans="1:8" ht="18">
      <c r="A120" s="43" t="s">
        <v>19</v>
      </c>
      <c r="B120" s="82" t="s">
        <v>18</v>
      </c>
      <c r="C120" s="16"/>
      <c r="D120" s="68"/>
      <c r="E120" s="16"/>
      <c r="F120" s="51"/>
      <c r="G120" s="3"/>
      <c r="H120" s="17"/>
    </row>
    <row r="121" spans="1:8">
      <c r="B121" s="15"/>
      <c r="C121" s="16"/>
      <c r="D121" s="68"/>
      <c r="E121" s="16"/>
      <c r="F121" s="51"/>
      <c r="G121" s="16"/>
      <c r="H121" s="17"/>
    </row>
    <row r="122" spans="1:8" ht="208.5" customHeight="1">
      <c r="A122" s="9">
        <v>11</v>
      </c>
      <c r="B122" s="132" t="s">
        <v>185</v>
      </c>
      <c r="D122" s="68"/>
      <c r="F122" s="51"/>
      <c r="G122" s="3"/>
      <c r="H122" s="29"/>
    </row>
    <row r="123" spans="1:8" ht="13.5">
      <c r="B123" s="131" t="s">
        <v>58</v>
      </c>
      <c r="C123" s="7" t="s">
        <v>9</v>
      </c>
      <c r="D123" s="68">
        <v>4</v>
      </c>
      <c r="E123" s="7" t="s">
        <v>7</v>
      </c>
      <c r="F123" s="52"/>
      <c r="G123" s="3" t="s">
        <v>8</v>
      </c>
      <c r="H123" s="29">
        <f>D123*F123</f>
        <v>0</v>
      </c>
    </row>
    <row r="124" spans="1:8" ht="13.5">
      <c r="B124" s="131" t="s">
        <v>59</v>
      </c>
      <c r="C124" s="7" t="s">
        <v>9</v>
      </c>
      <c r="D124" s="68">
        <v>8</v>
      </c>
      <c r="E124" s="7" t="s">
        <v>7</v>
      </c>
      <c r="F124" s="52"/>
      <c r="G124" s="3" t="s">
        <v>8</v>
      </c>
      <c r="H124" s="29">
        <f>D124*F124</f>
        <v>0</v>
      </c>
    </row>
    <row r="125" spans="1:8" ht="13.5">
      <c r="B125" s="131" t="s">
        <v>60</v>
      </c>
      <c r="C125" s="7" t="s">
        <v>9</v>
      </c>
      <c r="D125" s="68">
        <v>2</v>
      </c>
      <c r="E125" s="7" t="s">
        <v>7</v>
      </c>
      <c r="F125" s="52"/>
      <c r="G125" s="3" t="s">
        <v>8</v>
      </c>
      <c r="H125" s="29">
        <f>D125*F125</f>
        <v>0</v>
      </c>
    </row>
    <row r="126" spans="1:8" ht="13.5">
      <c r="B126" s="4"/>
      <c r="D126" s="68"/>
      <c r="F126" s="51"/>
      <c r="G126" s="3"/>
    </row>
    <row r="127" spans="1:8" ht="162" customHeight="1">
      <c r="A127" s="9">
        <v>12</v>
      </c>
      <c r="B127" s="134" t="s">
        <v>62</v>
      </c>
      <c r="D127" s="68"/>
      <c r="F127" s="51"/>
      <c r="G127" s="3"/>
    </row>
    <row r="128" spans="1:8" ht="13.5">
      <c r="B128" s="133" t="s">
        <v>61</v>
      </c>
      <c r="C128" s="7" t="s">
        <v>9</v>
      </c>
      <c r="D128" s="68">
        <v>10</v>
      </c>
      <c r="E128" s="7" t="s">
        <v>7</v>
      </c>
      <c r="F128" s="52"/>
      <c r="G128" s="3" t="s">
        <v>8</v>
      </c>
      <c r="H128" s="8">
        <f t="shared" ref="H128:H135" si="0">D128*F128</f>
        <v>0</v>
      </c>
    </row>
    <row r="129" spans="1:11" ht="13.5">
      <c r="B129" s="133" t="s">
        <v>63</v>
      </c>
      <c r="C129" s="7" t="s">
        <v>9</v>
      </c>
      <c r="D129" s="68">
        <v>9</v>
      </c>
      <c r="E129" s="7" t="s">
        <v>7</v>
      </c>
      <c r="F129" s="52"/>
      <c r="G129" s="3" t="s">
        <v>8</v>
      </c>
      <c r="H129" s="8">
        <f t="shared" si="0"/>
        <v>0</v>
      </c>
    </row>
    <row r="130" spans="1:11" ht="13.5">
      <c r="B130" s="133" t="s">
        <v>64</v>
      </c>
      <c r="C130" s="7" t="s">
        <v>9</v>
      </c>
      <c r="D130" s="68">
        <v>1</v>
      </c>
      <c r="E130" s="7" t="s">
        <v>7</v>
      </c>
      <c r="F130" s="52"/>
      <c r="G130" s="3" t="s">
        <v>8</v>
      </c>
      <c r="H130" s="8">
        <f t="shared" si="0"/>
        <v>0</v>
      </c>
    </row>
    <row r="131" spans="1:11" ht="13.5">
      <c r="B131" s="133" t="s">
        <v>65</v>
      </c>
      <c r="C131" s="7" t="s">
        <v>9</v>
      </c>
      <c r="D131" s="68">
        <v>1</v>
      </c>
      <c r="E131" s="7" t="s">
        <v>7</v>
      </c>
      <c r="F131" s="52"/>
      <c r="G131" s="3" t="s">
        <v>8</v>
      </c>
      <c r="H131" s="8">
        <f t="shared" si="0"/>
        <v>0</v>
      </c>
    </row>
    <row r="132" spans="1:11" ht="13.5">
      <c r="B132" s="133" t="s">
        <v>66</v>
      </c>
      <c r="C132" s="7" t="s">
        <v>9</v>
      </c>
      <c r="D132" s="68">
        <v>1</v>
      </c>
      <c r="E132" s="7" t="s">
        <v>7</v>
      </c>
      <c r="F132" s="52"/>
      <c r="G132" s="3" t="s">
        <v>8</v>
      </c>
      <c r="H132" s="8">
        <f t="shared" si="0"/>
        <v>0</v>
      </c>
    </row>
    <row r="133" spans="1:11" ht="13.5">
      <c r="B133" s="133" t="s">
        <v>67</v>
      </c>
      <c r="C133" s="7" t="s">
        <v>9</v>
      </c>
      <c r="D133" s="68">
        <v>4</v>
      </c>
      <c r="E133" s="7" t="s">
        <v>7</v>
      </c>
      <c r="F133" s="52"/>
      <c r="G133" s="3" t="s">
        <v>8</v>
      </c>
      <c r="H133" s="8">
        <f t="shared" si="0"/>
        <v>0</v>
      </c>
    </row>
    <row r="134" spans="1:11" ht="13.5">
      <c r="B134" s="133" t="s">
        <v>68</v>
      </c>
      <c r="C134" s="7" t="s">
        <v>9</v>
      </c>
      <c r="D134" s="68">
        <v>6</v>
      </c>
      <c r="E134" s="7" t="s">
        <v>7</v>
      </c>
      <c r="F134" s="52"/>
      <c r="G134" s="3" t="s">
        <v>8</v>
      </c>
      <c r="H134" s="8">
        <f t="shared" si="0"/>
        <v>0</v>
      </c>
    </row>
    <row r="135" spans="1:11" ht="13.5">
      <c r="B135" s="133" t="s">
        <v>69</v>
      </c>
      <c r="C135" s="7" t="s">
        <v>9</v>
      </c>
      <c r="D135" s="68">
        <v>9</v>
      </c>
      <c r="E135" s="7" t="s">
        <v>7</v>
      </c>
      <c r="F135" s="52"/>
      <c r="G135" s="3" t="s">
        <v>8</v>
      </c>
      <c r="H135" s="8">
        <f t="shared" si="0"/>
        <v>0</v>
      </c>
    </row>
    <row r="136" spans="1:11" ht="13.5">
      <c r="B136" s="4"/>
      <c r="D136" s="68"/>
      <c r="F136" s="51"/>
      <c r="G136" s="3"/>
    </row>
    <row r="137" spans="1:11" ht="269.25" customHeight="1">
      <c r="A137" s="9">
        <v>13</v>
      </c>
      <c r="B137" s="135" t="s">
        <v>153</v>
      </c>
      <c r="D137" s="68"/>
      <c r="F137" s="51"/>
      <c r="G137" s="3"/>
    </row>
    <row r="138" spans="1:11" ht="13.5">
      <c r="B138" s="4" t="s">
        <v>130</v>
      </c>
      <c r="C138" s="7" t="s">
        <v>9</v>
      </c>
      <c r="D138" s="68">
        <v>18</v>
      </c>
      <c r="E138" s="7" t="s">
        <v>7</v>
      </c>
      <c r="F138" s="52"/>
      <c r="G138" s="3" t="s">
        <v>8</v>
      </c>
      <c r="H138" s="29">
        <f>D138*F138</f>
        <v>0</v>
      </c>
    </row>
    <row r="139" spans="1:11" s="2" customFormat="1" ht="13.5">
      <c r="A139" s="9"/>
      <c r="B139" s="47"/>
      <c r="C139" s="30"/>
      <c r="D139" s="69"/>
      <c r="E139" s="30"/>
      <c r="F139" s="52"/>
      <c r="G139" s="3"/>
      <c r="H139" s="29"/>
      <c r="K139" s="272"/>
    </row>
    <row r="140" spans="1:11" ht="267" customHeight="1">
      <c r="A140" s="9">
        <v>14</v>
      </c>
      <c r="B140" s="136" t="s">
        <v>112</v>
      </c>
      <c r="D140" s="68"/>
      <c r="F140" s="51"/>
      <c r="G140" s="3"/>
      <c r="H140" s="29"/>
    </row>
    <row r="141" spans="1:11" ht="13.5">
      <c r="B141" s="137" t="s">
        <v>175</v>
      </c>
      <c r="C141" s="7" t="s">
        <v>9</v>
      </c>
      <c r="D141" s="68">
        <v>2</v>
      </c>
      <c r="E141" s="7" t="s">
        <v>7</v>
      </c>
      <c r="F141" s="52"/>
      <c r="G141" s="3" t="s">
        <v>8</v>
      </c>
      <c r="H141" s="29">
        <f>D141*F141</f>
        <v>0</v>
      </c>
    </row>
    <row r="142" spans="1:11" s="2" customFormat="1" ht="13.5">
      <c r="A142" s="9"/>
      <c r="B142" s="137" t="s">
        <v>206</v>
      </c>
      <c r="C142" s="7" t="s">
        <v>9</v>
      </c>
      <c r="D142" s="68">
        <v>1</v>
      </c>
      <c r="E142" s="7" t="s">
        <v>7</v>
      </c>
      <c r="F142" s="52"/>
      <c r="G142" s="3" t="s">
        <v>8</v>
      </c>
      <c r="H142" s="29">
        <f>D142*F142</f>
        <v>0</v>
      </c>
      <c r="K142" s="272"/>
    </row>
    <row r="143" spans="1:11" s="2" customFormat="1" ht="201" customHeight="1">
      <c r="A143" s="9"/>
      <c r="B143" s="147" t="s">
        <v>253</v>
      </c>
      <c r="C143" s="7" t="s">
        <v>9</v>
      </c>
      <c r="D143" s="68">
        <v>2</v>
      </c>
      <c r="E143" s="7" t="s">
        <v>7</v>
      </c>
      <c r="F143" s="52"/>
      <c r="G143" s="3" t="s">
        <v>8</v>
      </c>
      <c r="H143" s="29">
        <f>D143*F143</f>
        <v>0</v>
      </c>
      <c r="K143" s="272"/>
    </row>
    <row r="144" spans="1:11" s="175" customFormat="1" ht="9" customHeight="1">
      <c r="A144" s="179"/>
      <c r="B144" s="147"/>
      <c r="C144" s="177"/>
      <c r="D144" s="183"/>
      <c r="E144" s="177"/>
      <c r="F144" s="52"/>
      <c r="G144" s="176"/>
      <c r="H144" s="181"/>
      <c r="K144" s="272"/>
    </row>
    <row r="145" spans="1:11" s="2" customFormat="1" ht="219.75" customHeight="1">
      <c r="A145" s="9"/>
      <c r="B145" s="138" t="s">
        <v>226</v>
      </c>
      <c r="C145" s="7" t="s">
        <v>9</v>
      </c>
      <c r="D145" s="68">
        <v>2</v>
      </c>
      <c r="E145" s="7" t="s">
        <v>7</v>
      </c>
      <c r="F145" s="52"/>
      <c r="G145" s="3" t="s">
        <v>8</v>
      </c>
      <c r="H145" s="29">
        <f>D145*F145</f>
        <v>0</v>
      </c>
      <c r="K145" s="272"/>
    </row>
    <row r="146" spans="1:11" s="517" customFormat="1" ht="18" customHeight="1">
      <c r="A146" s="510"/>
      <c r="B146" s="511"/>
      <c r="C146" s="512"/>
      <c r="D146" s="513"/>
      <c r="E146" s="512"/>
      <c r="F146" s="514"/>
      <c r="G146" s="515"/>
      <c r="H146" s="516"/>
      <c r="K146" s="518"/>
    </row>
    <row r="147" spans="1:11" ht="18" customHeight="1">
      <c r="A147" s="9">
        <v>16</v>
      </c>
      <c r="B147" s="139" t="s">
        <v>195</v>
      </c>
      <c r="D147" s="68"/>
      <c r="F147" s="51"/>
      <c r="G147" s="3"/>
    </row>
    <row r="148" spans="1:11" s="2" customFormat="1" ht="13.5">
      <c r="A148" s="9"/>
      <c r="B148" s="140" t="s">
        <v>113</v>
      </c>
      <c r="C148" s="7" t="s">
        <v>9</v>
      </c>
      <c r="D148" s="68">
        <v>2</v>
      </c>
      <c r="E148" s="7" t="s">
        <v>7</v>
      </c>
      <c r="F148" s="52"/>
      <c r="G148" s="3" t="s">
        <v>8</v>
      </c>
      <c r="H148" s="29">
        <f>D148*F148</f>
        <v>0</v>
      </c>
      <c r="K148" s="272"/>
    </row>
    <row r="149" spans="1:11" s="2" customFormat="1" ht="13.5">
      <c r="A149" s="9"/>
      <c r="B149" s="140" t="s">
        <v>114</v>
      </c>
      <c r="C149" s="7" t="s">
        <v>9</v>
      </c>
      <c r="D149" s="68">
        <v>6</v>
      </c>
      <c r="E149" s="7" t="s">
        <v>7</v>
      </c>
      <c r="F149" s="52"/>
      <c r="G149" s="3" t="s">
        <v>8</v>
      </c>
      <c r="H149" s="29">
        <f t="shared" ref="H149:H156" si="1">D149*F149</f>
        <v>0</v>
      </c>
      <c r="K149" s="272"/>
    </row>
    <row r="150" spans="1:11" s="2" customFormat="1" ht="228" customHeight="1">
      <c r="A150" s="9"/>
      <c r="B150" s="140" t="s">
        <v>227</v>
      </c>
      <c r="C150" s="7" t="s">
        <v>9</v>
      </c>
      <c r="D150" s="68">
        <v>11</v>
      </c>
      <c r="E150" s="7" t="s">
        <v>7</v>
      </c>
      <c r="F150" s="52"/>
      <c r="G150" s="3" t="s">
        <v>8</v>
      </c>
      <c r="H150" s="29">
        <f t="shared" si="1"/>
        <v>0</v>
      </c>
      <c r="K150" s="272"/>
    </row>
    <row r="151" spans="1:11" s="2" customFormat="1" ht="195" customHeight="1">
      <c r="A151" s="9"/>
      <c r="B151" s="147" t="s">
        <v>255</v>
      </c>
      <c r="C151" s="7" t="s">
        <v>9</v>
      </c>
      <c r="D151" s="68">
        <v>8</v>
      </c>
      <c r="E151" s="7" t="s">
        <v>7</v>
      </c>
      <c r="F151" s="52"/>
      <c r="G151" s="3" t="s">
        <v>8</v>
      </c>
      <c r="H151" s="29">
        <f>D151*F151</f>
        <v>0</v>
      </c>
      <c r="K151" s="272"/>
    </row>
    <row r="152" spans="1:11" s="2" customFormat="1" ht="183" customHeight="1">
      <c r="A152" s="9"/>
      <c r="B152" s="147" t="s">
        <v>256</v>
      </c>
      <c r="C152" s="7" t="s">
        <v>9</v>
      </c>
      <c r="D152" s="68">
        <v>3</v>
      </c>
      <c r="E152" s="7" t="s">
        <v>7</v>
      </c>
      <c r="F152" s="52"/>
      <c r="G152" s="3" t="s">
        <v>8</v>
      </c>
      <c r="H152" s="29">
        <f t="shared" si="1"/>
        <v>0</v>
      </c>
      <c r="K152" s="272"/>
    </row>
    <row r="153" spans="1:11" s="2" customFormat="1" ht="13.5">
      <c r="A153" s="9"/>
      <c r="B153" s="141" t="s">
        <v>115</v>
      </c>
      <c r="C153" s="7" t="s">
        <v>9</v>
      </c>
      <c r="D153" s="68">
        <v>1</v>
      </c>
      <c r="E153" s="7" t="s">
        <v>7</v>
      </c>
      <c r="F153" s="52"/>
      <c r="G153" s="3" t="s">
        <v>8</v>
      </c>
      <c r="H153" s="29">
        <f t="shared" si="1"/>
        <v>0</v>
      </c>
      <c r="K153" s="272"/>
    </row>
    <row r="154" spans="1:11" s="2" customFormat="1" ht="203.25" customHeight="1">
      <c r="A154" s="9"/>
      <c r="B154" s="147" t="s">
        <v>250</v>
      </c>
      <c r="C154" s="7" t="s">
        <v>9</v>
      </c>
      <c r="D154" s="68">
        <v>1</v>
      </c>
      <c r="E154" s="7" t="s">
        <v>7</v>
      </c>
      <c r="F154" s="52"/>
      <c r="G154" s="3" t="s">
        <v>8</v>
      </c>
      <c r="H154" s="29">
        <f t="shared" si="1"/>
        <v>0</v>
      </c>
      <c r="K154" s="272"/>
    </row>
    <row r="155" spans="1:11" s="2" customFormat="1" ht="114.75" customHeight="1">
      <c r="A155" s="9"/>
      <c r="B155" s="142" t="s">
        <v>251</v>
      </c>
      <c r="C155" s="97" t="s">
        <v>9</v>
      </c>
      <c r="D155" s="98">
        <v>1</v>
      </c>
      <c r="E155" s="97" t="s">
        <v>7</v>
      </c>
      <c r="F155" s="99"/>
      <c r="G155" s="100" t="s">
        <v>8</v>
      </c>
      <c r="H155" s="101">
        <f t="shared" si="1"/>
        <v>0</v>
      </c>
      <c r="K155" s="272"/>
    </row>
    <row r="156" spans="1:11" s="2" customFormat="1" ht="168.75" customHeight="1">
      <c r="A156" s="9"/>
      <c r="B156" s="147" t="s">
        <v>257</v>
      </c>
      <c r="C156" s="7" t="s">
        <v>9</v>
      </c>
      <c r="D156" s="68">
        <v>4</v>
      </c>
      <c r="E156" s="7" t="s">
        <v>7</v>
      </c>
      <c r="F156" s="52"/>
      <c r="G156" s="3" t="s">
        <v>8</v>
      </c>
      <c r="H156" s="29">
        <f t="shared" si="1"/>
        <v>0</v>
      </c>
      <c r="K156" s="272"/>
    </row>
    <row r="157" spans="1:11" s="2" customFormat="1" ht="13.5">
      <c r="A157" s="9"/>
      <c r="B157" s="47"/>
      <c r="C157" s="30"/>
      <c r="D157" s="69"/>
      <c r="E157" s="30"/>
      <c r="F157" s="52"/>
      <c r="G157" s="3"/>
      <c r="H157" s="29"/>
      <c r="K157" s="272"/>
    </row>
    <row r="158" spans="1:11" ht="252" customHeight="1">
      <c r="A158" s="9">
        <v>17</v>
      </c>
      <c r="B158" s="184" t="s">
        <v>252</v>
      </c>
      <c r="D158" s="68"/>
      <c r="F158" s="51"/>
      <c r="G158" s="3"/>
      <c r="H158" s="29"/>
    </row>
    <row r="159" spans="1:11" s="2" customFormat="1" ht="13.5">
      <c r="A159" s="9"/>
      <c r="B159" s="143" t="s">
        <v>116</v>
      </c>
      <c r="C159" s="7" t="s">
        <v>9</v>
      </c>
      <c r="D159" s="68">
        <v>1</v>
      </c>
      <c r="E159" s="7" t="s">
        <v>7</v>
      </c>
      <c r="F159" s="52"/>
      <c r="G159" s="3" t="s">
        <v>8</v>
      </c>
      <c r="H159" s="29">
        <f>D159*F159</f>
        <v>0</v>
      </c>
      <c r="K159" s="272"/>
    </row>
    <row r="160" spans="1:11" s="2" customFormat="1" ht="13.5">
      <c r="A160" s="9"/>
      <c r="B160" s="143" t="s">
        <v>117</v>
      </c>
      <c r="C160" s="7" t="s">
        <v>9</v>
      </c>
      <c r="D160" s="68">
        <v>1</v>
      </c>
      <c r="E160" s="7" t="s">
        <v>7</v>
      </c>
      <c r="F160" s="52"/>
      <c r="G160" s="3" t="s">
        <v>8</v>
      </c>
      <c r="H160" s="29">
        <f t="shared" ref="H160:H166" si="2">D160*F160</f>
        <v>0</v>
      </c>
      <c r="K160" s="272"/>
    </row>
    <row r="161" spans="1:11" s="2" customFormat="1" ht="13.5">
      <c r="A161" s="9"/>
      <c r="B161" s="143" t="s">
        <v>118</v>
      </c>
      <c r="C161" s="7" t="s">
        <v>9</v>
      </c>
      <c r="D161" s="68">
        <v>1</v>
      </c>
      <c r="E161" s="7" t="s">
        <v>7</v>
      </c>
      <c r="F161" s="52"/>
      <c r="G161" s="3" t="s">
        <v>8</v>
      </c>
      <c r="H161" s="29">
        <f t="shared" si="2"/>
        <v>0</v>
      </c>
      <c r="K161" s="272"/>
    </row>
    <row r="162" spans="1:11" s="2" customFormat="1" ht="13.5">
      <c r="A162" s="9"/>
      <c r="B162" s="143" t="s">
        <v>119</v>
      </c>
      <c r="C162" s="7" t="s">
        <v>9</v>
      </c>
      <c r="D162" s="68">
        <v>1</v>
      </c>
      <c r="E162" s="7" t="s">
        <v>7</v>
      </c>
      <c r="F162" s="52"/>
      <c r="G162" s="3" t="s">
        <v>8</v>
      </c>
      <c r="H162" s="29">
        <f t="shared" si="2"/>
        <v>0</v>
      </c>
      <c r="K162" s="272"/>
    </row>
    <row r="163" spans="1:11" s="2" customFormat="1" ht="13.5">
      <c r="A163" s="9"/>
      <c r="B163" s="143" t="s">
        <v>120</v>
      </c>
      <c r="C163" s="7" t="s">
        <v>9</v>
      </c>
      <c r="D163" s="68">
        <v>2</v>
      </c>
      <c r="E163" s="7" t="s">
        <v>7</v>
      </c>
      <c r="F163" s="52"/>
      <c r="G163" s="3" t="s">
        <v>8</v>
      </c>
      <c r="H163" s="29">
        <f t="shared" si="2"/>
        <v>0</v>
      </c>
      <c r="K163" s="272"/>
    </row>
    <row r="164" spans="1:11" s="2" customFormat="1" ht="197.25" customHeight="1">
      <c r="A164" s="9"/>
      <c r="B164" s="147" t="s">
        <v>258</v>
      </c>
      <c r="C164" s="7" t="s">
        <v>9</v>
      </c>
      <c r="D164" s="68">
        <v>1</v>
      </c>
      <c r="E164" s="7" t="s">
        <v>7</v>
      </c>
      <c r="F164" s="52"/>
      <c r="G164" s="3" t="s">
        <v>8</v>
      </c>
      <c r="H164" s="29">
        <f t="shared" si="2"/>
        <v>0</v>
      </c>
      <c r="K164" s="272"/>
    </row>
    <row r="165" spans="1:11" s="2" customFormat="1" ht="147" customHeight="1">
      <c r="A165" s="9"/>
      <c r="B165" s="147" t="s">
        <v>259</v>
      </c>
      <c r="C165" s="7" t="s">
        <v>9</v>
      </c>
      <c r="D165" s="68">
        <v>2</v>
      </c>
      <c r="E165" s="7" t="s">
        <v>7</v>
      </c>
      <c r="F165" s="52"/>
      <c r="G165" s="3" t="s">
        <v>8</v>
      </c>
      <c r="H165" s="29">
        <f t="shared" si="2"/>
        <v>0</v>
      </c>
      <c r="K165" s="272"/>
    </row>
    <row r="166" spans="1:11" s="2" customFormat="1" ht="182.25" customHeight="1">
      <c r="A166" s="9"/>
      <c r="B166" s="147" t="s">
        <v>260</v>
      </c>
      <c r="C166" s="7" t="s">
        <v>9</v>
      </c>
      <c r="D166" s="68">
        <v>2</v>
      </c>
      <c r="E166" s="7" t="s">
        <v>7</v>
      </c>
      <c r="F166" s="52"/>
      <c r="G166" s="3" t="s">
        <v>8</v>
      </c>
      <c r="H166" s="29">
        <f t="shared" si="2"/>
        <v>0</v>
      </c>
      <c r="K166" s="272"/>
    </row>
    <row r="167" spans="1:11" s="2" customFormat="1" ht="25.5" customHeight="1">
      <c r="A167" s="9"/>
      <c r="B167" s="144" t="s">
        <v>203</v>
      </c>
      <c r="C167" s="7" t="s">
        <v>9</v>
      </c>
      <c r="D167" s="68">
        <v>1</v>
      </c>
      <c r="E167" s="7" t="s">
        <v>7</v>
      </c>
      <c r="F167" s="52"/>
      <c r="G167" s="3" t="s">
        <v>8</v>
      </c>
      <c r="H167" s="29">
        <f>D167*F167</f>
        <v>0</v>
      </c>
      <c r="K167" s="272"/>
    </row>
    <row r="168" spans="1:11" ht="12.75" customHeight="1">
      <c r="B168" s="23"/>
      <c r="C168" s="16"/>
      <c r="D168" s="68"/>
      <c r="E168" s="5"/>
      <c r="F168" s="51"/>
      <c r="G168" s="18"/>
      <c r="H168" s="96"/>
    </row>
    <row r="169" spans="1:11" ht="196.5" customHeight="1">
      <c r="A169" s="9">
        <v>18</v>
      </c>
      <c r="B169" s="145" t="s">
        <v>196</v>
      </c>
      <c r="D169" s="68"/>
      <c r="F169" s="51"/>
      <c r="G169" s="3"/>
      <c r="H169" s="29"/>
    </row>
    <row r="170" spans="1:11" s="2" customFormat="1" ht="13.5">
      <c r="A170" s="9"/>
      <c r="B170" s="4" t="s">
        <v>121</v>
      </c>
      <c r="C170" s="7" t="s">
        <v>9</v>
      </c>
      <c r="D170" s="68">
        <v>1</v>
      </c>
      <c r="E170" s="7" t="s">
        <v>7</v>
      </c>
      <c r="F170" s="52"/>
      <c r="G170" s="3" t="s">
        <v>8</v>
      </c>
      <c r="H170" s="29">
        <f>D170*F170</f>
        <v>0</v>
      </c>
      <c r="K170" s="272"/>
    </row>
    <row r="171" spans="1:11" s="175" customFormat="1" ht="24.75" customHeight="1">
      <c r="A171" s="179"/>
      <c r="B171" s="519"/>
      <c r="C171" s="107"/>
      <c r="D171" s="69"/>
      <c r="E171" s="112"/>
      <c r="F171" s="52"/>
      <c r="G171" s="96"/>
      <c r="H171" s="96"/>
      <c r="K171" s="272"/>
    </row>
    <row r="172" spans="1:11" ht="207.75" customHeight="1">
      <c r="A172" s="9">
        <v>19</v>
      </c>
      <c r="B172" s="146" t="s">
        <v>202</v>
      </c>
      <c r="D172" s="68"/>
      <c r="F172" s="51"/>
      <c r="G172" s="3"/>
      <c r="H172" s="29"/>
    </row>
    <row r="173" spans="1:11" s="2" customFormat="1" ht="13.5">
      <c r="A173" s="9"/>
      <c r="B173" s="147" t="s">
        <v>122</v>
      </c>
      <c r="C173" s="7" t="s">
        <v>9</v>
      </c>
      <c r="D173" s="68">
        <v>3</v>
      </c>
      <c r="E173" s="7" t="s">
        <v>7</v>
      </c>
      <c r="F173" s="52"/>
      <c r="G173" s="3" t="s">
        <v>8</v>
      </c>
      <c r="H173" s="29">
        <f>D173*F173</f>
        <v>0</v>
      </c>
      <c r="K173" s="272"/>
    </row>
    <row r="174" spans="1:11" ht="12.75" customHeight="1">
      <c r="B174" s="147" t="s">
        <v>123</v>
      </c>
      <c r="C174" s="7" t="s">
        <v>9</v>
      </c>
      <c r="D174" s="68">
        <v>3</v>
      </c>
      <c r="E174" s="7" t="s">
        <v>7</v>
      </c>
      <c r="F174" s="52"/>
      <c r="G174" s="3" t="s">
        <v>8</v>
      </c>
      <c r="H174" s="29">
        <f t="shared" ref="H174:H180" si="3">D174*F174</f>
        <v>0</v>
      </c>
    </row>
    <row r="175" spans="1:11" ht="12.75" customHeight="1">
      <c r="B175" s="147" t="s">
        <v>124</v>
      </c>
      <c r="C175" s="7" t="s">
        <v>9</v>
      </c>
      <c r="D175" s="68">
        <v>4</v>
      </c>
      <c r="E175" s="7" t="s">
        <v>7</v>
      </c>
      <c r="F175" s="52"/>
      <c r="G175" s="3" t="s">
        <v>8</v>
      </c>
      <c r="H175" s="29">
        <f t="shared" si="3"/>
        <v>0</v>
      </c>
    </row>
    <row r="176" spans="1:11" ht="12.75" customHeight="1">
      <c r="B176" s="147" t="s">
        <v>125</v>
      </c>
      <c r="C176" s="7" t="s">
        <v>9</v>
      </c>
      <c r="D176" s="68">
        <v>1</v>
      </c>
      <c r="E176" s="7" t="s">
        <v>7</v>
      </c>
      <c r="F176" s="52"/>
      <c r="G176" s="3" t="s">
        <v>8</v>
      </c>
      <c r="H176" s="29">
        <f t="shared" si="3"/>
        <v>0</v>
      </c>
    </row>
    <row r="177" spans="1:11" ht="12.75" customHeight="1">
      <c r="B177" s="147" t="s">
        <v>126</v>
      </c>
      <c r="C177" s="7" t="s">
        <v>9</v>
      </c>
      <c r="D177" s="68">
        <v>4</v>
      </c>
      <c r="E177" s="7" t="s">
        <v>7</v>
      </c>
      <c r="F177" s="52"/>
      <c r="G177" s="3" t="s">
        <v>8</v>
      </c>
      <c r="H177" s="29">
        <f t="shared" si="3"/>
        <v>0</v>
      </c>
    </row>
    <row r="178" spans="1:11" ht="12.75" customHeight="1">
      <c r="B178" s="147" t="s">
        <v>127</v>
      </c>
      <c r="C178" s="7" t="s">
        <v>9</v>
      </c>
      <c r="D178" s="68">
        <v>8</v>
      </c>
      <c r="E178" s="7" t="s">
        <v>7</v>
      </c>
      <c r="F178" s="52"/>
      <c r="G178" s="3" t="s">
        <v>8</v>
      </c>
      <c r="H178" s="29">
        <f t="shared" si="3"/>
        <v>0</v>
      </c>
    </row>
    <row r="179" spans="1:11" ht="12.75" customHeight="1">
      <c r="B179" s="147" t="s">
        <v>128</v>
      </c>
      <c r="C179" s="7" t="s">
        <v>9</v>
      </c>
      <c r="D179" s="68">
        <v>4</v>
      </c>
      <c r="E179" s="7" t="s">
        <v>7</v>
      </c>
      <c r="F179" s="52"/>
      <c r="G179" s="3" t="s">
        <v>8</v>
      </c>
      <c r="H179" s="29">
        <f t="shared" si="3"/>
        <v>0</v>
      </c>
    </row>
    <row r="180" spans="1:11" ht="12.75" customHeight="1">
      <c r="B180" s="147" t="s">
        <v>129</v>
      </c>
      <c r="C180" s="7" t="s">
        <v>9</v>
      </c>
      <c r="D180" s="68">
        <v>1</v>
      </c>
      <c r="E180" s="7" t="s">
        <v>7</v>
      </c>
      <c r="F180" s="52"/>
      <c r="G180" s="3" t="s">
        <v>8</v>
      </c>
      <c r="H180" s="29">
        <f t="shared" si="3"/>
        <v>0</v>
      </c>
    </row>
    <row r="181" spans="1:11" ht="18.75" customHeight="1">
      <c r="B181" s="23"/>
      <c r="C181" s="16"/>
      <c r="D181" s="68"/>
      <c r="E181" s="16"/>
      <c r="F181" s="54"/>
      <c r="G181" s="3"/>
      <c r="H181" s="17"/>
    </row>
    <row r="182" spans="1:11" ht="15.75">
      <c r="B182" s="23"/>
      <c r="C182" s="16"/>
      <c r="D182" s="68"/>
      <c r="E182" s="5" t="s">
        <v>28</v>
      </c>
      <c r="F182" s="51"/>
      <c r="G182" s="520">
        <f>SUM(H122:H181)</f>
        <v>0</v>
      </c>
      <c r="H182" s="520"/>
    </row>
    <row r="183" spans="1:11" ht="12.75" customHeight="1">
      <c r="B183" s="23"/>
      <c r="C183" s="16"/>
      <c r="D183" s="68"/>
      <c r="E183" s="5"/>
      <c r="F183" s="51"/>
      <c r="G183" s="18"/>
      <c r="H183" s="18"/>
    </row>
    <row r="184" spans="1:11" s="13" customFormat="1" ht="18">
      <c r="A184" s="43" t="s">
        <v>190</v>
      </c>
      <c r="B184" s="92" t="s">
        <v>191</v>
      </c>
      <c r="C184" s="87"/>
      <c r="D184" s="88"/>
      <c r="E184" s="87"/>
      <c r="F184" s="89"/>
      <c r="G184" s="90"/>
      <c r="H184" s="91"/>
      <c r="K184" s="91"/>
    </row>
    <row r="185" spans="1:11" s="13" customFormat="1" ht="18">
      <c r="A185" s="43"/>
      <c r="B185" s="92"/>
      <c r="C185" s="87"/>
      <c r="D185" s="88"/>
      <c r="E185" s="87"/>
      <c r="F185" s="89"/>
      <c r="G185" s="90"/>
      <c r="H185" s="91"/>
      <c r="K185" s="91"/>
    </row>
    <row r="186" spans="1:11" ht="25.5">
      <c r="A186" s="9">
        <v>4</v>
      </c>
      <c r="B186" s="6" t="s">
        <v>192</v>
      </c>
      <c r="C186" s="16" t="s">
        <v>31</v>
      </c>
      <c r="D186" s="68">
        <v>1671.1</v>
      </c>
      <c r="E186" s="7" t="s">
        <v>7</v>
      </c>
      <c r="G186" s="3" t="s">
        <v>8</v>
      </c>
      <c r="H186" s="8">
        <f>D186*F186</f>
        <v>0</v>
      </c>
    </row>
    <row r="187" spans="1:11" ht="13.5">
      <c r="B187" s="15"/>
      <c r="C187" s="16"/>
      <c r="D187" s="68"/>
      <c r="E187" s="16"/>
      <c r="F187" s="54"/>
      <c r="G187" s="3"/>
      <c r="H187" s="17"/>
    </row>
    <row r="188" spans="1:11" ht="15.75">
      <c r="B188" s="23"/>
      <c r="C188" s="16"/>
      <c r="D188" s="68"/>
      <c r="E188" s="5" t="s">
        <v>193</v>
      </c>
      <c r="F188" s="51"/>
      <c r="G188" s="520">
        <f>H186</f>
        <v>0</v>
      </c>
      <c r="H188" s="520"/>
    </row>
    <row r="189" spans="1:11" ht="13.5">
      <c r="B189" s="15"/>
      <c r="C189" s="16"/>
      <c r="D189" s="68"/>
      <c r="E189" s="16"/>
      <c r="F189" s="54"/>
      <c r="G189" s="3"/>
      <c r="H189" s="17"/>
    </row>
    <row r="190" spans="1:11" ht="18">
      <c r="A190" s="26" t="s">
        <v>22</v>
      </c>
      <c r="B190" s="83" t="s">
        <v>20</v>
      </c>
      <c r="C190" s="16"/>
      <c r="D190" s="68"/>
      <c r="E190" s="16"/>
      <c r="F190" s="54"/>
      <c r="G190" s="3"/>
      <c r="H190" s="17"/>
    </row>
    <row r="191" spans="1:11" ht="13.5">
      <c r="B191" s="15"/>
      <c r="C191" s="16"/>
      <c r="D191" s="68"/>
      <c r="E191" s="16"/>
      <c r="F191" s="54"/>
      <c r="G191" s="3"/>
      <c r="H191" s="17"/>
    </row>
    <row r="192" spans="1:11" ht="191.25">
      <c r="A192" s="9">
        <v>1</v>
      </c>
      <c r="B192" s="151" t="s">
        <v>235</v>
      </c>
      <c r="C192" s="16"/>
      <c r="D192" s="68"/>
      <c r="E192" s="16"/>
      <c r="F192" s="54"/>
      <c r="G192" s="3"/>
      <c r="H192" s="17"/>
    </row>
    <row r="193" spans="1:11" ht="15" customHeight="1">
      <c r="B193" s="56" t="s">
        <v>104</v>
      </c>
      <c r="C193" s="149" t="s">
        <v>50</v>
      </c>
      <c r="D193" s="153">
        <v>19.5</v>
      </c>
      <c r="E193" s="149" t="s">
        <v>7</v>
      </c>
      <c r="F193" s="152"/>
      <c r="G193" s="148" t="s">
        <v>8</v>
      </c>
      <c r="H193" s="150">
        <f>D193*F193</f>
        <v>0</v>
      </c>
    </row>
    <row r="194" spans="1:11" ht="13.5">
      <c r="D194" s="73"/>
      <c r="G194" s="3"/>
    </row>
    <row r="195" spans="1:11" ht="15" customHeight="1">
      <c r="B195" s="56" t="s">
        <v>144</v>
      </c>
      <c r="C195" s="16"/>
      <c r="D195" s="68"/>
      <c r="E195" s="16"/>
      <c r="F195" s="54"/>
      <c r="G195" s="3"/>
      <c r="H195" s="17"/>
    </row>
    <row r="196" spans="1:11" ht="25.5">
      <c r="B196" s="6" t="s">
        <v>81</v>
      </c>
      <c r="C196" s="7" t="s">
        <v>50</v>
      </c>
      <c r="D196" s="79">
        <v>110</v>
      </c>
      <c r="E196" s="7" t="s">
        <v>7</v>
      </c>
      <c r="G196" s="3" t="s">
        <v>8</v>
      </c>
      <c r="H196" s="8">
        <f>D196*F196</f>
        <v>0</v>
      </c>
    </row>
    <row r="197" spans="1:11" s="156" customFormat="1" ht="13.5">
      <c r="A197" s="9"/>
      <c r="B197" s="163"/>
      <c r="C197" s="149"/>
      <c r="D197" s="79"/>
      <c r="E197" s="149"/>
      <c r="F197" s="152"/>
      <c r="G197" s="148"/>
      <c r="H197" s="150"/>
      <c r="K197" s="508"/>
    </row>
    <row r="198" spans="1:11">
      <c r="B198" s="155" t="s">
        <v>80</v>
      </c>
      <c r="C198" s="56"/>
      <c r="D198" s="56"/>
      <c r="E198" s="56"/>
      <c r="F198" s="56"/>
      <c r="G198" s="56"/>
      <c r="H198" s="56"/>
    </row>
    <row r="199" spans="1:11" ht="80.25" customHeight="1">
      <c r="B199" s="154" t="s">
        <v>238</v>
      </c>
      <c r="C199" s="7" t="s">
        <v>50</v>
      </c>
      <c r="D199" s="79">
        <v>36</v>
      </c>
      <c r="E199" s="7" t="s">
        <v>7</v>
      </c>
      <c r="F199" s="53"/>
      <c r="G199" s="3" t="s">
        <v>8</v>
      </c>
      <c r="H199" s="8">
        <f>D199*F199</f>
        <v>0</v>
      </c>
    </row>
    <row r="200" spans="1:11" ht="13.5">
      <c r="B200" s="15"/>
      <c r="C200" s="16"/>
      <c r="D200" s="68"/>
      <c r="E200" s="16"/>
      <c r="F200" s="54"/>
      <c r="G200" s="3"/>
      <c r="H200" s="17"/>
    </row>
    <row r="201" spans="1:11" ht="152.25" customHeight="1">
      <c r="A201" s="9">
        <v>2</v>
      </c>
      <c r="B201" s="185" t="s">
        <v>249</v>
      </c>
      <c r="C201" s="16"/>
      <c r="D201" s="68"/>
      <c r="E201" s="16"/>
      <c r="F201" s="54"/>
      <c r="G201" s="3"/>
      <c r="H201" s="17"/>
    </row>
    <row r="202" spans="1:11" ht="13.5">
      <c r="B202" s="6" t="s">
        <v>82</v>
      </c>
      <c r="C202" s="7" t="s">
        <v>50</v>
      </c>
      <c r="D202" s="73">
        <v>51.5</v>
      </c>
      <c r="E202" s="7" t="s">
        <v>7</v>
      </c>
      <c r="G202" s="3" t="s">
        <v>8</v>
      </c>
      <c r="H202" s="8">
        <f>D202*F202</f>
        <v>0</v>
      </c>
    </row>
    <row r="203" spans="1:11" ht="13.5">
      <c r="B203" s="15"/>
      <c r="C203" s="16"/>
      <c r="D203" s="68"/>
      <c r="E203" s="16"/>
      <c r="F203" s="54"/>
      <c r="G203" s="3"/>
      <c r="H203" s="17"/>
    </row>
    <row r="204" spans="1:11" ht="68.25" customHeight="1">
      <c r="A204" s="9">
        <v>3</v>
      </c>
      <c r="B204" s="159" t="s">
        <v>228</v>
      </c>
      <c r="C204" s="16"/>
      <c r="D204" s="68"/>
      <c r="E204" s="16"/>
      <c r="F204" s="54"/>
      <c r="G204" s="3"/>
      <c r="H204" s="17"/>
    </row>
    <row r="205" spans="1:11" ht="13.5">
      <c r="B205" s="157" t="s">
        <v>201</v>
      </c>
      <c r="C205" s="7" t="s">
        <v>9</v>
      </c>
      <c r="D205" s="79">
        <v>5</v>
      </c>
      <c r="E205" s="7" t="s">
        <v>7</v>
      </c>
      <c r="G205" s="3" t="s">
        <v>8</v>
      </c>
      <c r="H205" s="8">
        <f>D205*F205</f>
        <v>0</v>
      </c>
    </row>
    <row r="206" spans="1:11" ht="13.5">
      <c r="B206" s="156"/>
      <c r="G206" s="3"/>
    </row>
    <row r="207" spans="1:11" ht="59.25" customHeight="1">
      <c r="A207" s="9">
        <v>4</v>
      </c>
      <c r="B207" s="159" t="s">
        <v>179</v>
      </c>
      <c r="C207" s="16"/>
      <c r="D207" s="68"/>
      <c r="E207" s="16"/>
      <c r="F207" s="54"/>
      <c r="G207" s="3"/>
      <c r="H207" s="17"/>
    </row>
    <row r="208" spans="1:11" ht="13.5">
      <c r="B208" s="157" t="s">
        <v>83</v>
      </c>
      <c r="C208" s="7" t="s">
        <v>9</v>
      </c>
      <c r="D208" s="79">
        <v>2</v>
      </c>
      <c r="E208" s="7" t="s">
        <v>7</v>
      </c>
      <c r="G208" s="3" t="s">
        <v>8</v>
      </c>
      <c r="H208" s="8">
        <f>D208*F208</f>
        <v>0</v>
      </c>
    </row>
    <row r="209" spans="1:8" ht="13.5">
      <c r="B209" s="157" t="s">
        <v>84</v>
      </c>
      <c r="C209" s="7" t="s">
        <v>9</v>
      </c>
      <c r="D209" s="79">
        <v>2</v>
      </c>
      <c r="E209" s="7" t="s">
        <v>7</v>
      </c>
      <c r="G209" s="3" t="s">
        <v>8</v>
      </c>
      <c r="H209" s="8">
        <f>D209*F209</f>
        <v>0</v>
      </c>
    </row>
    <row r="210" spans="1:8" ht="13.5">
      <c r="B210" s="157" t="s">
        <v>85</v>
      </c>
      <c r="C210" s="7" t="s">
        <v>9</v>
      </c>
      <c r="D210" s="79">
        <v>1</v>
      </c>
      <c r="E210" s="7" t="s">
        <v>7</v>
      </c>
      <c r="G210" s="3" t="s">
        <v>8</v>
      </c>
      <c r="H210" s="8">
        <f>D210*F210</f>
        <v>0</v>
      </c>
    </row>
    <row r="211" spans="1:8" ht="13.5">
      <c r="G211" s="3"/>
    </row>
    <row r="212" spans="1:8" ht="15.75">
      <c r="B212" s="15"/>
      <c r="C212" s="16"/>
      <c r="D212" s="68"/>
      <c r="E212" s="5" t="s">
        <v>24</v>
      </c>
      <c r="F212" s="51"/>
      <c r="G212" s="520">
        <f>SUM(H193:H211)</f>
        <v>0</v>
      </c>
      <c r="H212" s="520"/>
    </row>
    <row r="213" spans="1:8" ht="13.5">
      <c r="B213" s="15"/>
      <c r="C213" s="16"/>
      <c r="D213" s="68"/>
      <c r="E213" s="16"/>
      <c r="F213" s="54"/>
      <c r="G213" s="3"/>
      <c r="H213" s="17"/>
    </row>
    <row r="214" spans="1:8" ht="18">
      <c r="A214" s="26" t="s">
        <v>25</v>
      </c>
      <c r="B214" s="83" t="s">
        <v>32</v>
      </c>
      <c r="C214" s="16"/>
      <c r="D214" s="68"/>
      <c r="E214" s="16"/>
      <c r="F214" s="54"/>
      <c r="G214" s="3"/>
      <c r="H214" s="17"/>
    </row>
    <row r="215" spans="1:8" ht="13.5">
      <c r="B215" s="15"/>
      <c r="C215" s="16"/>
      <c r="D215" s="68"/>
      <c r="E215" s="16"/>
      <c r="F215" s="54"/>
      <c r="G215" s="3"/>
      <c r="H215" s="17"/>
    </row>
    <row r="216" spans="1:8" ht="134.25" customHeight="1">
      <c r="A216" s="9">
        <v>1</v>
      </c>
      <c r="B216" s="161" t="s">
        <v>197</v>
      </c>
      <c r="C216" s="16"/>
      <c r="D216" s="68"/>
      <c r="E216" s="16"/>
      <c r="F216" s="54"/>
      <c r="G216" s="3"/>
      <c r="H216" s="17"/>
    </row>
    <row r="217" spans="1:8" ht="13.5">
      <c r="B217" s="160" t="s">
        <v>86</v>
      </c>
      <c r="C217" s="24" t="s">
        <v>29</v>
      </c>
      <c r="D217" s="70">
        <v>103</v>
      </c>
      <c r="E217" s="24" t="s">
        <v>7</v>
      </c>
      <c r="F217" s="55"/>
      <c r="G217" s="22" t="s">
        <v>8</v>
      </c>
      <c r="H217" s="25">
        <f>D217*F217</f>
        <v>0</v>
      </c>
    </row>
    <row r="218" spans="1:8" ht="13.5">
      <c r="B218" s="15"/>
      <c r="C218" s="16"/>
      <c r="D218" s="68"/>
      <c r="E218" s="16"/>
      <c r="F218" s="54"/>
      <c r="G218" s="3"/>
      <c r="H218" s="17"/>
    </row>
    <row r="219" spans="1:8" ht="117.75" customHeight="1">
      <c r="A219" s="9">
        <v>2</v>
      </c>
      <c r="B219" s="164" t="s">
        <v>236</v>
      </c>
      <c r="C219" s="16"/>
      <c r="D219" s="68"/>
      <c r="E219" s="16"/>
      <c r="F219" s="54"/>
      <c r="G219" s="3"/>
      <c r="H219" s="17"/>
    </row>
    <row r="220" spans="1:8" ht="13.5">
      <c r="B220" s="163" t="s">
        <v>181</v>
      </c>
      <c r="C220" s="24"/>
      <c r="D220" s="70"/>
      <c r="E220" s="24"/>
      <c r="F220" s="55"/>
      <c r="G220" s="22"/>
      <c r="H220" s="25"/>
    </row>
    <row r="221" spans="1:8" ht="13.5">
      <c r="B221" s="163" t="s">
        <v>184</v>
      </c>
      <c r="C221" s="24" t="s">
        <v>29</v>
      </c>
      <c r="D221" s="70">
        <v>50.5</v>
      </c>
      <c r="E221" s="24" t="s">
        <v>7</v>
      </c>
      <c r="F221" s="55"/>
      <c r="G221" s="22" t="s">
        <v>8</v>
      </c>
      <c r="H221" s="25">
        <f>D221*F221</f>
        <v>0</v>
      </c>
    </row>
    <row r="222" spans="1:8" ht="13.5">
      <c r="B222" s="15"/>
      <c r="C222" s="16"/>
      <c r="D222" s="68"/>
      <c r="E222" s="16"/>
      <c r="F222" s="54"/>
      <c r="G222" s="3"/>
      <c r="H222" s="17"/>
    </row>
    <row r="223" spans="1:8" ht="13.5">
      <c r="B223" s="6" t="s">
        <v>182</v>
      </c>
      <c r="C223" s="24"/>
      <c r="D223" s="70"/>
      <c r="E223" s="24"/>
      <c r="F223" s="55"/>
      <c r="G223" s="22"/>
      <c r="H223" s="25"/>
    </row>
    <row r="224" spans="1:8" ht="13.5">
      <c r="B224" s="6" t="s">
        <v>183</v>
      </c>
      <c r="C224" s="24" t="s">
        <v>29</v>
      </c>
      <c r="D224" s="70">
        <v>27</v>
      </c>
      <c r="E224" s="24" t="s">
        <v>7</v>
      </c>
      <c r="F224" s="55"/>
      <c r="G224" s="22" t="s">
        <v>8</v>
      </c>
      <c r="H224" s="25">
        <f>D224*F224</f>
        <v>0</v>
      </c>
    </row>
    <row r="225" spans="1:8" ht="13.5">
      <c r="B225" s="15"/>
      <c r="C225" s="16"/>
      <c r="D225" s="68"/>
      <c r="E225" s="16"/>
      <c r="F225" s="54"/>
      <c r="G225" s="3"/>
      <c r="H225" s="17"/>
    </row>
    <row r="226" spans="1:8" ht="89.25">
      <c r="A226" s="9">
        <v>3</v>
      </c>
      <c r="B226" s="158" t="s">
        <v>200</v>
      </c>
      <c r="C226" s="49" t="s">
        <v>9</v>
      </c>
      <c r="D226" s="70">
        <v>10</v>
      </c>
      <c r="E226" s="24" t="s">
        <v>7</v>
      </c>
      <c r="F226" s="55"/>
      <c r="G226" s="22" t="s">
        <v>8</v>
      </c>
      <c r="H226" s="25">
        <f>D226*F226</f>
        <v>0</v>
      </c>
    </row>
    <row r="227" spans="1:8" ht="15.75">
      <c r="B227" s="162"/>
      <c r="C227" s="16"/>
      <c r="D227" s="68"/>
      <c r="E227" s="5" t="s">
        <v>26</v>
      </c>
      <c r="F227" s="51"/>
      <c r="G227" s="520">
        <f>SUM(H217:H226)</f>
        <v>0</v>
      </c>
      <c r="H227" s="520"/>
    </row>
    <row r="228" spans="1:8" ht="13.5">
      <c r="B228" s="15"/>
      <c r="C228" s="16"/>
      <c r="D228" s="68"/>
      <c r="E228" s="16"/>
      <c r="F228" s="54"/>
      <c r="G228" s="3"/>
      <c r="H228" s="17"/>
    </row>
    <row r="229" spans="1:8" ht="18">
      <c r="A229" s="26" t="s">
        <v>27</v>
      </c>
      <c r="B229" s="83" t="s">
        <v>21</v>
      </c>
      <c r="C229" s="16"/>
      <c r="D229" s="68"/>
      <c r="E229" s="16"/>
      <c r="F229" s="54"/>
      <c r="G229" s="3"/>
      <c r="H229" s="17"/>
    </row>
    <row r="230" spans="1:8" ht="93.75" customHeight="1">
      <c r="A230" s="9">
        <v>1</v>
      </c>
      <c r="B230" s="34" t="s">
        <v>53</v>
      </c>
      <c r="C230" s="16"/>
      <c r="D230" s="68"/>
      <c r="E230" s="16"/>
      <c r="F230" s="51"/>
      <c r="G230" s="3"/>
      <c r="H230" s="17"/>
    </row>
    <row r="231" spans="1:8" ht="13.5">
      <c r="B231" s="46" t="s">
        <v>43</v>
      </c>
      <c r="C231" s="16"/>
      <c r="D231" s="68"/>
      <c r="E231" s="16"/>
      <c r="F231" s="51"/>
      <c r="G231" s="3"/>
      <c r="H231" s="17"/>
    </row>
    <row r="232" spans="1:8" ht="38.25" customHeight="1">
      <c r="B232" s="6" t="s">
        <v>159</v>
      </c>
      <c r="C232" s="16" t="s">
        <v>31</v>
      </c>
      <c r="D232" s="68">
        <v>833.8</v>
      </c>
      <c r="E232" s="16"/>
      <c r="F232" s="51"/>
      <c r="G232" s="3"/>
      <c r="H232" s="17"/>
    </row>
    <row r="233" spans="1:8" ht="13.5">
      <c r="B233" s="46" t="s">
        <v>44</v>
      </c>
      <c r="C233" s="16"/>
      <c r="D233" s="68"/>
      <c r="E233" s="16"/>
      <c r="F233" s="51"/>
      <c r="G233" s="3"/>
      <c r="H233" s="17"/>
    </row>
    <row r="234" spans="1:8" ht="39" customHeight="1">
      <c r="B234" s="6" t="s">
        <v>160</v>
      </c>
      <c r="C234" s="16" t="s">
        <v>31</v>
      </c>
      <c r="D234" s="68">
        <v>708.42</v>
      </c>
      <c r="E234" s="16"/>
      <c r="F234" s="51"/>
      <c r="G234" s="3"/>
      <c r="H234" s="17"/>
    </row>
    <row r="235" spans="1:8">
      <c r="B235" s="39" t="s">
        <v>41</v>
      </c>
      <c r="C235" s="16" t="s">
        <v>31</v>
      </c>
      <c r="D235" s="68">
        <v>1542.22</v>
      </c>
      <c r="E235" s="16" t="s">
        <v>7</v>
      </c>
      <c r="F235" s="51"/>
      <c r="G235" s="35" t="s">
        <v>8</v>
      </c>
      <c r="H235" s="17">
        <f>D235*F235</f>
        <v>0</v>
      </c>
    </row>
    <row r="236" spans="1:8" ht="10.5" customHeight="1">
      <c r="B236" s="15"/>
      <c r="C236" s="16"/>
      <c r="D236" s="68"/>
      <c r="E236" s="16"/>
      <c r="F236" s="51"/>
      <c r="G236" s="3"/>
      <c r="H236" s="17"/>
    </row>
    <row r="237" spans="1:8" ht="78.75" customHeight="1">
      <c r="A237" s="9">
        <v>2</v>
      </c>
      <c r="B237" s="6" t="s">
        <v>109</v>
      </c>
      <c r="C237" s="16"/>
      <c r="D237" s="68"/>
      <c r="E237" s="16"/>
      <c r="F237" s="51"/>
      <c r="G237" s="3"/>
      <c r="H237" s="17"/>
    </row>
    <row r="238" spans="1:8" ht="13.5">
      <c r="B238" s="46" t="s">
        <v>43</v>
      </c>
      <c r="C238" s="16"/>
      <c r="D238" s="68"/>
      <c r="E238" s="16"/>
      <c r="F238" s="51"/>
      <c r="G238" s="3"/>
      <c r="H238" s="17"/>
    </row>
    <row r="239" spans="1:8" ht="38.25" customHeight="1">
      <c r="B239" s="6" t="s">
        <v>70</v>
      </c>
      <c r="C239" s="7" t="s">
        <v>29</v>
      </c>
      <c r="D239" s="68">
        <v>569.41</v>
      </c>
      <c r="E239" s="16"/>
      <c r="F239" s="51"/>
      <c r="G239" s="3"/>
      <c r="H239" s="17"/>
    </row>
    <row r="240" spans="1:8" ht="13.5">
      <c r="B240" s="46" t="s">
        <v>44</v>
      </c>
      <c r="C240" s="16"/>
      <c r="D240" s="68"/>
      <c r="E240" s="16"/>
      <c r="F240" s="51"/>
      <c r="G240" s="3"/>
      <c r="H240" s="17"/>
    </row>
    <row r="241" spans="1:8" ht="37.5" customHeight="1">
      <c r="B241" s="6" t="s">
        <v>161</v>
      </c>
      <c r="C241" s="16" t="s">
        <v>29</v>
      </c>
      <c r="D241" s="68">
        <v>586.5</v>
      </c>
      <c r="E241" s="16"/>
      <c r="F241" s="51"/>
      <c r="G241" s="3"/>
      <c r="H241" s="17"/>
    </row>
    <row r="242" spans="1:8">
      <c r="B242" s="39" t="s">
        <v>41</v>
      </c>
      <c r="C242" s="16" t="s">
        <v>29</v>
      </c>
      <c r="D242" s="68">
        <v>1155.9100000000001</v>
      </c>
      <c r="E242" s="16" t="s">
        <v>7</v>
      </c>
      <c r="F242" s="51"/>
      <c r="G242" s="35" t="s">
        <v>8</v>
      </c>
      <c r="H242" s="17">
        <f>D242*F242</f>
        <v>0</v>
      </c>
    </row>
    <row r="243" spans="1:8" ht="14.25" customHeight="1">
      <c r="B243" s="15"/>
      <c r="C243" s="16"/>
      <c r="D243" s="68"/>
      <c r="E243" s="16"/>
      <c r="F243" s="51"/>
      <c r="G243" s="3"/>
      <c r="H243" s="17"/>
    </row>
    <row r="244" spans="1:8" ht="244.5" customHeight="1">
      <c r="A244" s="9">
        <v>3</v>
      </c>
      <c r="B244" s="166" t="s">
        <v>229</v>
      </c>
      <c r="C244" s="16"/>
      <c r="D244" s="68"/>
      <c r="E244" s="16"/>
      <c r="F244" s="51"/>
      <c r="G244" s="3"/>
      <c r="H244" s="17"/>
    </row>
    <row r="245" spans="1:8" ht="13.5">
      <c r="B245" s="46" t="s">
        <v>43</v>
      </c>
      <c r="C245" s="16"/>
      <c r="D245" s="68"/>
      <c r="E245" s="16"/>
      <c r="F245" s="51"/>
      <c r="G245" s="3"/>
      <c r="H245" s="17"/>
    </row>
    <row r="246" spans="1:8" ht="51">
      <c r="B246" s="6" t="s">
        <v>154</v>
      </c>
      <c r="C246" s="7" t="s">
        <v>31</v>
      </c>
      <c r="D246" s="68">
        <v>780.63</v>
      </c>
      <c r="E246" s="16"/>
      <c r="F246" s="51"/>
      <c r="G246" s="3"/>
      <c r="H246" s="17"/>
    </row>
    <row r="247" spans="1:8" ht="13.5">
      <c r="B247" s="46" t="s">
        <v>44</v>
      </c>
      <c r="C247" s="16"/>
      <c r="D247" s="68"/>
      <c r="E247" s="16"/>
      <c r="F247" s="51"/>
      <c r="G247" s="3"/>
      <c r="H247" s="17"/>
    </row>
    <row r="248" spans="1:8" ht="54.75" customHeight="1">
      <c r="B248" s="6" t="s">
        <v>155</v>
      </c>
      <c r="C248" s="16" t="s">
        <v>31</v>
      </c>
      <c r="D248" s="68">
        <v>647.42999999999995</v>
      </c>
      <c r="E248" s="16"/>
      <c r="F248" s="51"/>
      <c r="G248" s="3"/>
      <c r="H248" s="17"/>
    </row>
    <row r="249" spans="1:8">
      <c r="B249" s="39" t="s">
        <v>41</v>
      </c>
      <c r="C249" s="16" t="s">
        <v>31</v>
      </c>
      <c r="D249" s="68">
        <v>1428.06</v>
      </c>
      <c r="E249" s="16" t="s">
        <v>7</v>
      </c>
      <c r="F249" s="51"/>
      <c r="G249" s="35" t="s">
        <v>8</v>
      </c>
      <c r="H249" s="17">
        <f>D249*F249</f>
        <v>0</v>
      </c>
    </row>
    <row r="250" spans="1:8">
      <c r="B250" s="39"/>
      <c r="C250" s="16"/>
      <c r="D250" s="68"/>
      <c r="E250" s="16"/>
      <c r="F250" s="51"/>
      <c r="G250" s="35"/>
      <c r="H250" s="17"/>
    </row>
    <row r="251" spans="1:8" ht="237" customHeight="1">
      <c r="A251" s="9">
        <v>4</v>
      </c>
      <c r="B251" s="166" t="s">
        <v>230</v>
      </c>
      <c r="C251" s="16"/>
      <c r="D251" s="68"/>
      <c r="E251" s="16"/>
      <c r="F251" s="51"/>
      <c r="G251" s="3"/>
      <c r="H251" s="17"/>
    </row>
    <row r="252" spans="1:8" ht="13.5">
      <c r="B252" s="46" t="s">
        <v>43</v>
      </c>
      <c r="C252" s="16"/>
      <c r="D252" s="68"/>
      <c r="E252" s="16"/>
      <c r="F252" s="51"/>
      <c r="G252" s="3"/>
      <c r="H252" s="17"/>
    </row>
    <row r="253" spans="1:8" ht="14.25" customHeight="1">
      <c r="B253" s="6" t="s">
        <v>156</v>
      </c>
      <c r="C253" s="7" t="s">
        <v>31</v>
      </c>
      <c r="D253" s="68">
        <v>29.61</v>
      </c>
      <c r="E253" s="16" t="s">
        <v>7</v>
      </c>
      <c r="F253" s="51"/>
      <c r="G253" s="35" t="s">
        <v>8</v>
      </c>
      <c r="H253" s="17">
        <f>D253*F253</f>
        <v>0</v>
      </c>
    </row>
    <row r="254" spans="1:8">
      <c r="D254" s="68"/>
      <c r="E254" s="16"/>
      <c r="F254" s="51"/>
      <c r="G254" s="35"/>
      <c r="H254" s="17"/>
    </row>
    <row r="255" spans="1:8" ht="237.75" customHeight="1">
      <c r="A255" s="9">
        <v>5</v>
      </c>
      <c r="B255" s="166" t="s">
        <v>231</v>
      </c>
      <c r="C255" s="16"/>
      <c r="D255" s="68"/>
      <c r="E255" s="16"/>
      <c r="F255" s="51"/>
      <c r="G255" s="3"/>
      <c r="H255" s="17"/>
    </row>
    <row r="256" spans="1:8" ht="13.5">
      <c r="B256" s="46" t="s">
        <v>43</v>
      </c>
      <c r="C256" s="16"/>
      <c r="D256" s="68"/>
      <c r="E256" s="16"/>
      <c r="F256" s="51"/>
      <c r="G256" s="3"/>
      <c r="H256" s="17"/>
    </row>
    <row r="257" spans="1:8" ht="40.5" customHeight="1">
      <c r="B257" s="6" t="s">
        <v>157</v>
      </c>
      <c r="C257" s="7" t="s">
        <v>31</v>
      </c>
      <c r="D257" s="68">
        <v>87.8</v>
      </c>
      <c r="E257" s="16"/>
      <c r="F257" s="51"/>
      <c r="G257" s="3"/>
      <c r="H257" s="17"/>
    </row>
    <row r="258" spans="1:8" ht="13.5">
      <c r="B258" s="46" t="s">
        <v>44</v>
      </c>
      <c r="C258" s="16"/>
      <c r="D258" s="68"/>
      <c r="E258" s="16"/>
      <c r="F258" s="51"/>
      <c r="G258" s="3"/>
      <c r="H258" s="17"/>
    </row>
    <row r="259" spans="1:8" ht="40.5" customHeight="1">
      <c r="B259" s="6" t="s">
        <v>158</v>
      </c>
      <c r="C259" s="7" t="s">
        <v>31</v>
      </c>
      <c r="D259" s="68">
        <v>117.71</v>
      </c>
      <c r="E259" s="16"/>
      <c r="F259" s="51"/>
      <c r="G259" s="3"/>
      <c r="H259" s="17"/>
    </row>
    <row r="260" spans="1:8">
      <c r="B260" s="39" t="s">
        <v>41</v>
      </c>
      <c r="C260" s="16" t="s">
        <v>31</v>
      </c>
      <c r="D260" s="68">
        <v>205.51</v>
      </c>
      <c r="E260" s="16" t="s">
        <v>7</v>
      </c>
      <c r="F260" s="51"/>
      <c r="G260" s="35" t="s">
        <v>8</v>
      </c>
      <c r="H260" s="17">
        <f>D260*F260</f>
        <v>0</v>
      </c>
    </row>
    <row r="261" spans="1:8">
      <c r="B261" s="39"/>
      <c r="C261" s="16"/>
      <c r="D261" s="68"/>
      <c r="E261" s="16"/>
      <c r="F261" s="51"/>
      <c r="G261" s="35"/>
      <c r="H261" s="17"/>
    </row>
    <row r="262" spans="1:8" ht="80.25" customHeight="1">
      <c r="A262" s="9">
        <v>6</v>
      </c>
      <c r="B262" s="6" t="s">
        <v>199</v>
      </c>
      <c r="C262" s="16"/>
      <c r="D262" s="68"/>
      <c r="E262" s="16"/>
      <c r="F262" s="51"/>
      <c r="G262" s="3"/>
      <c r="H262" s="17"/>
    </row>
    <row r="263" spans="1:8" ht="13.5">
      <c r="B263" s="46" t="s">
        <v>43</v>
      </c>
      <c r="C263" s="16"/>
      <c r="D263" s="68"/>
      <c r="E263" s="16"/>
      <c r="F263" s="51"/>
      <c r="G263" s="3"/>
      <c r="H263" s="17"/>
    </row>
    <row r="264" spans="1:8" ht="25.5">
      <c r="B264" s="45" t="s">
        <v>110</v>
      </c>
      <c r="C264" s="16" t="s">
        <v>31</v>
      </c>
      <c r="D264" s="68">
        <v>98.5</v>
      </c>
      <c r="E264" s="16" t="s">
        <v>7</v>
      </c>
      <c r="F264" s="51"/>
      <c r="G264" s="35" t="s">
        <v>8</v>
      </c>
      <c r="H264" s="17">
        <f>D264*F264</f>
        <v>0</v>
      </c>
    </row>
    <row r="265" spans="1:8" ht="18.75" customHeight="1">
      <c r="C265" s="16"/>
      <c r="D265" s="68"/>
      <c r="E265" s="16"/>
      <c r="F265" s="51"/>
      <c r="G265" s="3"/>
      <c r="H265" s="17"/>
    </row>
    <row r="266" spans="1:8" ht="15.75">
      <c r="B266" s="15"/>
      <c r="C266" s="16"/>
      <c r="D266" s="68"/>
      <c r="E266" s="5" t="s">
        <v>35</v>
      </c>
      <c r="F266" s="51"/>
      <c r="G266" s="520">
        <f>SUM(H233:H265)</f>
        <v>0</v>
      </c>
      <c r="H266" s="520"/>
    </row>
    <row r="267" spans="1:8" ht="13.5">
      <c r="B267" s="15"/>
      <c r="C267" s="16"/>
      <c r="D267" s="68"/>
      <c r="E267" s="16"/>
      <c r="F267" s="54"/>
      <c r="G267" s="3"/>
      <c r="H267" s="17"/>
    </row>
    <row r="268" spans="1:8" ht="13.5">
      <c r="B268" s="15"/>
      <c r="C268" s="16"/>
      <c r="D268" s="68"/>
      <c r="E268" s="16"/>
      <c r="F268" s="54"/>
      <c r="G268" s="3"/>
      <c r="H268" s="17"/>
    </row>
    <row r="269" spans="1:8" ht="18">
      <c r="A269" s="26" t="s">
        <v>34</v>
      </c>
      <c r="B269" s="83" t="s">
        <v>23</v>
      </c>
      <c r="C269" s="16"/>
      <c r="D269" s="68"/>
      <c r="E269" s="16"/>
      <c r="F269" s="54"/>
      <c r="G269" s="3"/>
      <c r="H269" s="17"/>
    </row>
    <row r="270" spans="1:8" ht="13.5">
      <c r="B270" s="15"/>
      <c r="C270" s="16"/>
      <c r="D270" s="68"/>
      <c r="E270" s="16"/>
      <c r="F270" s="54"/>
      <c r="G270" s="3"/>
      <c r="H270" s="17"/>
    </row>
    <row r="271" spans="1:8" ht="117.75" customHeight="1">
      <c r="A271" s="9">
        <v>1</v>
      </c>
      <c r="B271" s="32" t="s">
        <v>216</v>
      </c>
      <c r="C271" s="16"/>
      <c r="D271" s="68"/>
      <c r="E271" s="16"/>
      <c r="F271" s="54"/>
      <c r="G271" s="3"/>
      <c r="H271" s="17"/>
    </row>
    <row r="272" spans="1:8" ht="12.75" customHeight="1">
      <c r="B272" s="48" t="s">
        <v>43</v>
      </c>
      <c r="D272" s="70"/>
      <c r="E272" s="16"/>
      <c r="F272" s="54"/>
      <c r="G272" s="3"/>
      <c r="H272" s="17"/>
    </row>
    <row r="273" spans="1:8" ht="29.25" customHeight="1">
      <c r="B273" s="32" t="s">
        <v>162</v>
      </c>
      <c r="C273" s="24" t="s">
        <v>31</v>
      </c>
      <c r="D273" s="70">
        <v>101.56</v>
      </c>
      <c r="E273" s="16"/>
      <c r="F273" s="54"/>
      <c r="G273" s="3"/>
      <c r="H273" s="17"/>
    </row>
    <row r="274" spans="1:8" ht="12.75" customHeight="1">
      <c r="B274" s="48" t="s">
        <v>44</v>
      </c>
      <c r="C274" s="16"/>
      <c r="D274" s="70"/>
      <c r="E274" s="16"/>
      <c r="F274" s="54"/>
      <c r="G274" s="3"/>
      <c r="H274" s="17"/>
    </row>
    <row r="275" spans="1:8" ht="27.75" customHeight="1">
      <c r="B275" s="32" t="s">
        <v>163</v>
      </c>
      <c r="C275" s="24" t="s">
        <v>31</v>
      </c>
      <c r="D275" s="70">
        <v>81.400000000000006</v>
      </c>
      <c r="E275" s="16"/>
      <c r="F275" s="54"/>
      <c r="G275" s="3"/>
      <c r="H275" s="17"/>
    </row>
    <row r="276" spans="1:8" ht="13.5">
      <c r="B276" s="39" t="s">
        <v>41</v>
      </c>
      <c r="C276" s="24" t="s">
        <v>31</v>
      </c>
      <c r="D276" s="68">
        <v>182.96</v>
      </c>
      <c r="E276" s="16" t="s">
        <v>7</v>
      </c>
      <c r="F276" s="51"/>
      <c r="G276" s="3" t="s">
        <v>8</v>
      </c>
      <c r="H276" s="17">
        <f>D276*F276</f>
        <v>0</v>
      </c>
    </row>
    <row r="277" spans="1:8" ht="13.5">
      <c r="B277" s="15"/>
      <c r="C277" s="16"/>
      <c r="D277" s="68"/>
      <c r="E277" s="16"/>
      <c r="F277" s="54"/>
      <c r="G277" s="3"/>
      <c r="H277" s="17"/>
    </row>
    <row r="278" spans="1:8" ht="120.75" customHeight="1">
      <c r="A278" s="9">
        <v>2</v>
      </c>
      <c r="B278" s="32" t="s">
        <v>217</v>
      </c>
      <c r="C278" s="16"/>
      <c r="D278" s="68"/>
      <c r="E278" s="16"/>
      <c r="F278" s="54"/>
      <c r="G278" s="3"/>
      <c r="H278" s="17"/>
    </row>
    <row r="279" spans="1:8" ht="15.75">
      <c r="B279" s="48" t="s">
        <v>43</v>
      </c>
      <c r="D279" s="70"/>
      <c r="E279" s="5"/>
      <c r="F279" s="51"/>
      <c r="G279" s="19"/>
      <c r="H279" s="20"/>
    </row>
    <row r="280" spans="1:8" ht="25.5">
      <c r="B280" s="32" t="s">
        <v>147</v>
      </c>
      <c r="C280" s="49" t="s">
        <v>31</v>
      </c>
      <c r="D280" s="70">
        <v>345.87</v>
      </c>
      <c r="E280" s="5"/>
      <c r="F280" s="51"/>
      <c r="G280" s="19"/>
      <c r="H280" s="20"/>
    </row>
    <row r="281" spans="1:8" ht="15.75">
      <c r="B281" s="48" t="s">
        <v>44</v>
      </c>
      <c r="C281" s="16"/>
      <c r="D281" s="70"/>
      <c r="E281" s="5"/>
      <c r="F281" s="51"/>
      <c r="G281" s="19"/>
      <c r="H281" s="20"/>
    </row>
    <row r="282" spans="1:8" ht="25.5">
      <c r="B282" s="32" t="s">
        <v>148</v>
      </c>
      <c r="C282" s="24" t="s">
        <v>31</v>
      </c>
      <c r="D282" s="70">
        <v>240</v>
      </c>
      <c r="E282" s="5"/>
      <c r="F282" s="51"/>
      <c r="G282" s="19"/>
      <c r="H282" s="20"/>
    </row>
    <row r="283" spans="1:8" ht="13.5">
      <c r="B283" s="39" t="s">
        <v>41</v>
      </c>
      <c r="C283" s="49" t="s">
        <v>31</v>
      </c>
      <c r="D283" s="68">
        <v>585.87</v>
      </c>
      <c r="E283" s="16" t="s">
        <v>7</v>
      </c>
      <c r="F283" s="51"/>
      <c r="G283" s="3" t="s">
        <v>8</v>
      </c>
      <c r="H283" s="17">
        <f>D283*F283</f>
        <v>0</v>
      </c>
    </row>
    <row r="284" spans="1:8" ht="13.5">
      <c r="B284" s="15"/>
      <c r="C284" s="24"/>
      <c r="D284" s="70"/>
      <c r="E284" s="24"/>
      <c r="F284" s="55"/>
      <c r="G284" s="22"/>
      <c r="H284" s="25"/>
    </row>
    <row r="285" spans="1:8" ht="92.25" customHeight="1">
      <c r="A285" s="9">
        <v>3</v>
      </c>
      <c r="B285" s="184" t="s">
        <v>261</v>
      </c>
      <c r="C285" s="24"/>
      <c r="D285" s="70"/>
      <c r="E285" s="24"/>
      <c r="F285" s="55"/>
      <c r="G285" s="22"/>
      <c r="H285" s="25"/>
    </row>
    <row r="286" spans="1:8" ht="15.75">
      <c r="B286" s="48" t="s">
        <v>43</v>
      </c>
      <c r="D286" s="70"/>
      <c r="E286" s="5"/>
      <c r="F286" s="51"/>
      <c r="G286" s="19"/>
      <c r="H286" s="20"/>
    </row>
    <row r="287" spans="1:8" ht="15.75">
      <c r="B287" s="32" t="s">
        <v>71</v>
      </c>
      <c r="C287" s="49" t="s">
        <v>31</v>
      </c>
      <c r="D287" s="70">
        <v>284.5</v>
      </c>
      <c r="E287" s="5"/>
      <c r="F287" s="51"/>
      <c r="G287" s="19"/>
      <c r="H287" s="20"/>
    </row>
    <row r="288" spans="1:8" ht="15.75">
      <c r="B288" s="48" t="s">
        <v>44</v>
      </c>
      <c r="C288" s="16"/>
      <c r="D288" s="70"/>
      <c r="E288" s="5"/>
      <c r="F288" s="51"/>
      <c r="G288" s="19"/>
      <c r="H288" s="20"/>
    </row>
    <row r="289" spans="1:8" ht="15.75">
      <c r="B289" s="32" t="s">
        <v>72</v>
      </c>
      <c r="C289" s="24" t="s">
        <v>31</v>
      </c>
      <c r="D289" s="70">
        <v>134.30000000000001</v>
      </c>
      <c r="E289" s="5"/>
      <c r="F289" s="51"/>
      <c r="G289" s="19"/>
      <c r="H289" s="20"/>
    </row>
    <row r="290" spans="1:8" ht="13.5">
      <c r="B290" s="39" t="s">
        <v>41</v>
      </c>
      <c r="C290" s="49" t="s">
        <v>31</v>
      </c>
      <c r="D290" s="68">
        <v>418.8</v>
      </c>
      <c r="E290" s="16" t="s">
        <v>7</v>
      </c>
      <c r="F290" s="52"/>
      <c r="G290" s="3" t="s">
        <v>8</v>
      </c>
      <c r="H290" s="17">
        <f>D290*F290</f>
        <v>0</v>
      </c>
    </row>
    <row r="291" spans="1:8" ht="10.5" customHeight="1">
      <c r="B291" s="15"/>
      <c r="C291" s="24"/>
      <c r="D291" s="70"/>
      <c r="E291" s="24"/>
      <c r="F291" s="55"/>
      <c r="G291" s="22"/>
      <c r="H291" s="25"/>
    </row>
    <row r="292" spans="1:8" ht="85.5" customHeight="1">
      <c r="A292" s="9">
        <v>4</v>
      </c>
      <c r="B292" s="184" t="s">
        <v>262</v>
      </c>
      <c r="C292" s="24"/>
      <c r="D292" s="70"/>
      <c r="E292" s="24"/>
      <c r="F292" s="55"/>
      <c r="G292" s="22"/>
      <c r="H292" s="25"/>
    </row>
    <row r="293" spans="1:8" ht="13.5">
      <c r="B293" s="4" t="s">
        <v>73</v>
      </c>
      <c r="D293" s="70"/>
      <c r="E293" s="24"/>
      <c r="F293" s="55"/>
      <c r="G293" s="22"/>
      <c r="H293" s="25"/>
    </row>
    <row r="294" spans="1:8" ht="13.5">
      <c r="B294" s="48" t="s">
        <v>43</v>
      </c>
      <c r="C294" s="24"/>
      <c r="D294" s="70"/>
      <c r="E294" s="24"/>
      <c r="F294" s="55"/>
      <c r="G294" s="22"/>
      <c r="H294" s="25"/>
    </row>
    <row r="295" spans="1:8" ht="13.5">
      <c r="B295" s="6" t="s">
        <v>75</v>
      </c>
      <c r="C295" s="7" t="s">
        <v>31</v>
      </c>
      <c r="D295" s="70">
        <v>86.94</v>
      </c>
      <c r="E295" s="24"/>
      <c r="F295" s="55"/>
      <c r="G295" s="22"/>
      <c r="H295" s="25"/>
    </row>
    <row r="296" spans="1:8" ht="13.5">
      <c r="B296" s="4" t="s">
        <v>74</v>
      </c>
      <c r="D296" s="70"/>
      <c r="E296" s="24"/>
      <c r="F296" s="55"/>
      <c r="G296" s="22"/>
      <c r="H296" s="25"/>
    </row>
    <row r="297" spans="1:8" ht="13.5">
      <c r="B297" s="48" t="s">
        <v>43</v>
      </c>
      <c r="C297" s="24"/>
      <c r="D297" s="70"/>
      <c r="E297" s="24"/>
      <c r="F297" s="55"/>
      <c r="G297" s="22"/>
      <c r="H297" s="25"/>
    </row>
    <row r="298" spans="1:8" ht="13.5">
      <c r="B298" s="6" t="s">
        <v>76</v>
      </c>
      <c r="C298" s="7" t="s">
        <v>31</v>
      </c>
      <c r="D298" s="70">
        <v>187.5</v>
      </c>
      <c r="E298" s="24"/>
      <c r="F298" s="55"/>
      <c r="G298" s="22"/>
      <c r="H298" s="25"/>
    </row>
    <row r="299" spans="1:8" ht="13.5">
      <c r="B299" s="39" t="s">
        <v>41</v>
      </c>
      <c r="C299" s="7" t="s">
        <v>31</v>
      </c>
      <c r="D299" s="79">
        <v>274.44</v>
      </c>
      <c r="E299" s="7" t="s">
        <v>7</v>
      </c>
      <c r="G299" s="3" t="s">
        <v>8</v>
      </c>
      <c r="H299" s="8">
        <f>D299*F299</f>
        <v>0</v>
      </c>
    </row>
    <row r="300" spans="1:8" ht="13.5" customHeight="1">
      <c r="B300" s="15"/>
      <c r="C300" s="24"/>
      <c r="D300" s="70"/>
      <c r="E300" s="24"/>
      <c r="F300" s="55"/>
      <c r="G300" s="22"/>
      <c r="H300" s="25"/>
    </row>
    <row r="301" spans="1:8" ht="102.75" customHeight="1">
      <c r="A301" s="9">
        <v>5</v>
      </c>
      <c r="B301" s="6" t="s">
        <v>218</v>
      </c>
      <c r="C301" s="16"/>
      <c r="D301" s="68"/>
      <c r="E301" s="16"/>
      <c r="F301" s="54"/>
      <c r="G301" s="3"/>
      <c r="H301" s="17"/>
    </row>
    <row r="302" spans="1:8" ht="13.5">
      <c r="B302" s="48" t="s">
        <v>43</v>
      </c>
      <c r="C302" s="24"/>
      <c r="D302" s="70"/>
      <c r="E302" s="24"/>
      <c r="F302" s="55"/>
      <c r="G302" s="22"/>
      <c r="H302" s="25"/>
    </row>
    <row r="303" spans="1:8" ht="25.5">
      <c r="B303" s="6" t="s">
        <v>77</v>
      </c>
      <c r="C303" s="7" t="s">
        <v>31</v>
      </c>
      <c r="D303" s="70">
        <v>69</v>
      </c>
      <c r="E303" s="24"/>
      <c r="F303" s="55"/>
      <c r="G303" s="22"/>
      <c r="H303" s="25"/>
    </row>
    <row r="304" spans="1:8" ht="13.5">
      <c r="B304" s="48" t="s">
        <v>44</v>
      </c>
      <c r="C304" s="24"/>
      <c r="D304" s="70"/>
      <c r="E304" s="24"/>
      <c r="F304" s="55"/>
      <c r="G304" s="22"/>
      <c r="H304" s="25"/>
    </row>
    <row r="305" spans="1:8" ht="13.5">
      <c r="B305" s="6" t="s">
        <v>78</v>
      </c>
      <c r="C305" s="7" t="s">
        <v>31</v>
      </c>
      <c r="D305" s="70">
        <v>49</v>
      </c>
      <c r="E305" s="24"/>
      <c r="F305" s="55"/>
      <c r="G305" s="22"/>
      <c r="H305" s="25"/>
    </row>
    <row r="306" spans="1:8" ht="13.5">
      <c r="B306" s="39" t="s">
        <v>41</v>
      </c>
      <c r="C306" s="7" t="s">
        <v>31</v>
      </c>
      <c r="D306" s="79">
        <v>118</v>
      </c>
      <c r="E306" s="7" t="s">
        <v>7</v>
      </c>
      <c r="G306" s="3" t="s">
        <v>8</v>
      </c>
      <c r="H306" s="8">
        <f>D306*F306</f>
        <v>0</v>
      </c>
    </row>
    <row r="307" spans="1:8" ht="15.75" customHeight="1">
      <c r="D307" s="77"/>
      <c r="G307" s="3"/>
    </row>
    <row r="308" spans="1:8" ht="114.75" customHeight="1">
      <c r="A308" s="9">
        <v>6</v>
      </c>
      <c r="B308" s="184" t="s">
        <v>263</v>
      </c>
      <c r="C308" s="24"/>
      <c r="D308" s="70"/>
      <c r="E308" s="24"/>
      <c r="F308" s="55"/>
      <c r="G308" s="22"/>
      <c r="H308" s="25"/>
    </row>
    <row r="309" spans="1:8" ht="13.5">
      <c r="B309" s="45" t="s">
        <v>79</v>
      </c>
      <c r="C309" s="7" t="s">
        <v>49</v>
      </c>
      <c r="D309" s="79">
        <v>118.8</v>
      </c>
      <c r="E309" s="7" t="s">
        <v>7</v>
      </c>
      <c r="G309" s="3" t="s">
        <v>8</v>
      </c>
      <c r="H309" s="8">
        <f>D309*F309</f>
        <v>0</v>
      </c>
    </row>
    <row r="310" spans="1:8" ht="15.75">
      <c r="B310" s="15"/>
      <c r="C310" s="16"/>
      <c r="D310" s="68"/>
      <c r="E310" s="5" t="s">
        <v>46</v>
      </c>
      <c r="F310" s="51"/>
      <c r="G310" s="520">
        <f>SUM(H276:H309)</f>
        <v>0</v>
      </c>
      <c r="H310" s="520"/>
    </row>
    <row r="311" spans="1:8" ht="13.5">
      <c r="B311" s="15"/>
      <c r="C311" s="16"/>
      <c r="D311" s="68"/>
      <c r="E311" s="16"/>
      <c r="F311" s="54"/>
      <c r="G311" s="3"/>
      <c r="H311" s="17"/>
    </row>
    <row r="312" spans="1:8" ht="18">
      <c r="A312" s="26" t="s">
        <v>33</v>
      </c>
      <c r="B312" s="27" t="s">
        <v>138</v>
      </c>
      <c r="C312" s="16"/>
      <c r="D312" s="68"/>
      <c r="E312" s="16"/>
      <c r="F312" s="54"/>
      <c r="G312" s="3"/>
      <c r="H312" s="17"/>
    </row>
    <row r="313" spans="1:8" ht="13.5">
      <c r="B313" s="15"/>
      <c r="C313" s="16"/>
      <c r="D313" s="68"/>
      <c r="E313" s="16"/>
      <c r="F313" s="54"/>
      <c r="G313" s="3"/>
      <c r="H313" s="17"/>
    </row>
    <row r="314" spans="1:8" ht="120" customHeight="1">
      <c r="A314" s="9">
        <v>1</v>
      </c>
      <c r="B314" s="33" t="s">
        <v>187</v>
      </c>
      <c r="C314" s="16"/>
      <c r="D314" s="68"/>
      <c r="E314" s="16"/>
      <c r="F314" s="54"/>
      <c r="G314" s="3"/>
      <c r="H314" s="17"/>
    </row>
    <row r="315" spans="1:8" ht="13.5">
      <c r="B315" s="38" t="s">
        <v>51</v>
      </c>
      <c r="C315" s="16"/>
      <c r="D315" s="68"/>
      <c r="E315" s="16"/>
      <c r="F315" s="54"/>
      <c r="G315" s="3"/>
      <c r="H315" s="17"/>
    </row>
    <row r="316" spans="1:8" ht="13.5">
      <c r="B316" s="63" t="s">
        <v>43</v>
      </c>
      <c r="C316" s="16"/>
      <c r="D316" s="68"/>
      <c r="E316" s="16"/>
      <c r="F316" s="54"/>
      <c r="G316" s="3"/>
      <c r="H316" s="17"/>
    </row>
    <row r="317" spans="1:8" ht="76.5">
      <c r="B317" s="6" t="s">
        <v>140</v>
      </c>
      <c r="C317" s="7" t="s">
        <v>31</v>
      </c>
      <c r="D317" s="69">
        <v>3608.14</v>
      </c>
      <c r="E317" s="16"/>
      <c r="F317" s="54"/>
      <c r="G317" s="3"/>
      <c r="H317" s="17"/>
    </row>
    <row r="318" spans="1:8" ht="13.5">
      <c r="B318" s="63" t="s">
        <v>44</v>
      </c>
      <c r="C318" s="16"/>
      <c r="D318" s="68"/>
      <c r="E318" s="16"/>
      <c r="F318" s="54"/>
      <c r="G318" s="3"/>
      <c r="H318" s="17"/>
    </row>
    <row r="319" spans="1:8" ht="66" customHeight="1">
      <c r="B319" s="6" t="s">
        <v>141</v>
      </c>
      <c r="C319" s="7" t="s">
        <v>31</v>
      </c>
      <c r="D319" s="69">
        <v>2283</v>
      </c>
      <c r="E319" s="16"/>
      <c r="F319" s="51"/>
      <c r="G319" s="3"/>
      <c r="H319" s="17"/>
    </row>
    <row r="320" spans="1:8" ht="13.5">
      <c r="B320" s="38" t="s">
        <v>52</v>
      </c>
      <c r="C320" s="16"/>
      <c r="D320" s="70"/>
      <c r="E320" s="24"/>
      <c r="F320" s="55"/>
      <c r="G320" s="22"/>
      <c r="H320" s="25"/>
    </row>
    <row r="321" spans="1:11" ht="13.5">
      <c r="B321" s="63" t="s">
        <v>43</v>
      </c>
      <c r="D321" s="70"/>
      <c r="E321" s="24"/>
      <c r="F321" s="55"/>
      <c r="G321" s="22"/>
      <c r="H321" s="25"/>
    </row>
    <row r="322" spans="1:11" ht="13.5">
      <c r="B322" s="6" t="s">
        <v>139</v>
      </c>
      <c r="C322" s="7" t="s">
        <v>31</v>
      </c>
      <c r="D322" s="70">
        <v>178.2</v>
      </c>
      <c r="E322" s="24"/>
      <c r="F322" s="55"/>
      <c r="G322" s="22"/>
      <c r="H322" s="25"/>
    </row>
    <row r="323" spans="1:11" ht="13.5">
      <c r="B323" s="63" t="s">
        <v>44</v>
      </c>
      <c r="C323" s="7" t="s">
        <v>31</v>
      </c>
      <c r="D323" s="70">
        <v>14.1</v>
      </c>
      <c r="E323" s="24"/>
      <c r="F323" s="55"/>
      <c r="G323" s="22"/>
      <c r="H323" s="25"/>
    </row>
    <row r="324" spans="1:11" ht="13.5">
      <c r="B324" s="39" t="s">
        <v>41</v>
      </c>
      <c r="C324" s="7" t="s">
        <v>31</v>
      </c>
      <c r="D324" s="77">
        <v>6083.44</v>
      </c>
      <c r="E324" s="7" t="s">
        <v>7</v>
      </c>
      <c r="G324" s="3" t="s">
        <v>8</v>
      </c>
      <c r="H324" s="8">
        <f>D324*F324</f>
        <v>0</v>
      </c>
    </row>
    <row r="325" spans="1:11" ht="9" customHeight="1">
      <c r="B325" s="39"/>
      <c r="D325" s="77"/>
      <c r="G325" s="3"/>
    </row>
    <row r="326" spans="1:11" s="10" customFormat="1" ht="94.5" customHeight="1">
      <c r="A326" s="9">
        <v>2</v>
      </c>
      <c r="B326" s="28" t="s">
        <v>178</v>
      </c>
      <c r="C326" s="7"/>
      <c r="D326" s="66"/>
      <c r="E326" s="7"/>
      <c r="F326" s="67"/>
      <c r="G326" s="3"/>
      <c r="H326" s="8"/>
      <c r="K326" s="178"/>
    </row>
    <row r="327" spans="1:11" ht="13.5">
      <c r="B327" s="48" t="s">
        <v>43</v>
      </c>
      <c r="C327" s="16"/>
      <c r="D327" s="68"/>
      <c r="E327" s="16"/>
      <c r="F327" s="54"/>
      <c r="G327" s="3"/>
      <c r="H327" s="17"/>
    </row>
    <row r="328" spans="1:11" ht="54" customHeight="1">
      <c r="B328" s="6" t="s">
        <v>142</v>
      </c>
      <c r="C328" s="7" t="s">
        <v>31</v>
      </c>
      <c r="D328" s="69">
        <v>1271</v>
      </c>
      <c r="E328" s="16"/>
      <c r="F328" s="54"/>
      <c r="G328" s="3"/>
      <c r="H328" s="17"/>
    </row>
    <row r="329" spans="1:11" ht="13.5">
      <c r="B329" s="48" t="s">
        <v>44</v>
      </c>
      <c r="C329" s="16"/>
      <c r="D329" s="68"/>
      <c r="E329" s="16"/>
      <c r="F329" s="54"/>
      <c r="G329" s="3"/>
      <c r="H329" s="17"/>
    </row>
    <row r="330" spans="1:11" ht="51">
      <c r="B330" s="6" t="s">
        <v>143</v>
      </c>
      <c r="C330" s="7" t="s">
        <v>31</v>
      </c>
      <c r="D330" s="70">
        <v>1052</v>
      </c>
      <c r="E330" s="24"/>
      <c r="F330" s="55"/>
      <c r="G330" s="22"/>
      <c r="H330" s="25"/>
    </row>
    <row r="331" spans="1:11" ht="13.5">
      <c r="B331" s="39" t="s">
        <v>41</v>
      </c>
      <c r="C331" s="7" t="s">
        <v>31</v>
      </c>
      <c r="D331" s="77">
        <v>2323</v>
      </c>
      <c r="E331" s="7" t="s">
        <v>7</v>
      </c>
      <c r="G331" s="3" t="s">
        <v>8</v>
      </c>
      <c r="H331" s="8">
        <f>D331*F331</f>
        <v>0</v>
      </c>
    </row>
    <row r="332" spans="1:11" ht="18" customHeight="1">
      <c r="B332" s="15"/>
      <c r="C332" s="16"/>
      <c r="D332" s="68"/>
      <c r="E332" s="16"/>
      <c r="F332" s="54"/>
      <c r="G332" s="3"/>
      <c r="H332" s="17"/>
    </row>
    <row r="333" spans="1:11" ht="15.75">
      <c r="B333" s="15"/>
      <c r="C333" s="16"/>
      <c r="D333" s="68"/>
      <c r="E333" s="5" t="s">
        <v>47</v>
      </c>
      <c r="F333" s="51"/>
      <c r="G333" s="520">
        <f>SUM(H324:H331)</f>
        <v>0</v>
      </c>
      <c r="H333" s="520"/>
    </row>
    <row r="334" spans="1:11" ht="13.5">
      <c r="B334" s="15"/>
      <c r="C334" s="16"/>
      <c r="D334" s="68"/>
      <c r="E334" s="16"/>
      <c r="F334" s="54"/>
      <c r="G334" s="3"/>
      <c r="H334" s="17"/>
    </row>
    <row r="335" spans="1:11" ht="13.5">
      <c r="B335" s="15"/>
      <c r="C335" s="16"/>
      <c r="D335" s="68"/>
      <c r="E335" s="16"/>
      <c r="F335" s="54"/>
      <c r="G335" s="3"/>
      <c r="H335" s="17"/>
    </row>
    <row r="336" spans="1:11" ht="18">
      <c r="A336" s="26" t="s">
        <v>36</v>
      </c>
      <c r="B336" s="83" t="s">
        <v>40</v>
      </c>
      <c r="C336" s="16"/>
      <c r="D336" s="68"/>
      <c r="E336" s="16"/>
      <c r="F336" s="54"/>
      <c r="G336" s="3"/>
      <c r="H336" s="17"/>
    </row>
    <row r="337" spans="1:8" ht="13.5">
      <c r="B337" s="15"/>
      <c r="C337" s="16"/>
      <c r="D337" s="68"/>
      <c r="E337" s="16"/>
      <c r="F337" s="54"/>
      <c r="G337" s="3"/>
      <c r="H337" s="17"/>
    </row>
    <row r="338" spans="1:8" ht="213.75" customHeight="1">
      <c r="A338" s="9">
        <v>1</v>
      </c>
      <c r="B338" s="165" t="s">
        <v>232</v>
      </c>
      <c r="C338" s="16"/>
      <c r="D338" s="68"/>
      <c r="E338" s="16"/>
      <c r="F338" s="54"/>
      <c r="G338" s="3"/>
      <c r="H338" s="17"/>
    </row>
    <row r="339" spans="1:8" ht="13.5">
      <c r="B339" s="170" t="s">
        <v>239</v>
      </c>
      <c r="D339" s="70"/>
      <c r="E339" s="24"/>
      <c r="F339" s="55"/>
      <c r="G339" s="22"/>
      <c r="H339" s="25"/>
    </row>
    <row r="340" spans="1:8" ht="13.5" customHeight="1">
      <c r="B340" s="45" t="s">
        <v>137</v>
      </c>
      <c r="C340" s="24" t="s">
        <v>31</v>
      </c>
      <c r="D340" s="70">
        <v>89.4</v>
      </c>
      <c r="E340" s="24"/>
      <c r="F340" s="55"/>
      <c r="G340" s="22"/>
      <c r="H340" s="25"/>
    </row>
    <row r="341" spans="1:8" ht="13.5">
      <c r="B341" s="48" t="s">
        <v>57</v>
      </c>
      <c r="D341" s="70"/>
      <c r="E341" s="24"/>
      <c r="F341" s="55"/>
      <c r="G341" s="22"/>
      <c r="H341" s="25"/>
    </row>
    <row r="342" spans="1:8" ht="79.5" customHeight="1">
      <c r="B342" s="45" t="s">
        <v>136</v>
      </c>
      <c r="C342" s="24" t="s">
        <v>31</v>
      </c>
      <c r="D342" s="70">
        <v>1187.5999999999999</v>
      </c>
      <c r="E342" s="24"/>
      <c r="F342" s="55"/>
      <c r="G342" s="22"/>
      <c r="H342" s="25"/>
    </row>
    <row r="343" spans="1:8" ht="13.5">
      <c r="B343" s="65" t="s">
        <v>41</v>
      </c>
      <c r="C343" s="49" t="s">
        <v>31</v>
      </c>
      <c r="D343" s="70">
        <v>1277</v>
      </c>
      <c r="E343" s="24" t="s">
        <v>7</v>
      </c>
      <c r="F343" s="55"/>
      <c r="G343" s="22" t="s">
        <v>8</v>
      </c>
      <c r="H343" s="25">
        <f>D343*F343</f>
        <v>0</v>
      </c>
    </row>
    <row r="344" spans="1:8" ht="13.5">
      <c r="B344" s="45"/>
      <c r="C344" s="24"/>
      <c r="D344" s="70"/>
      <c r="E344" s="24"/>
      <c r="F344" s="55"/>
      <c r="G344" s="22"/>
      <c r="H344" s="25"/>
    </row>
    <row r="345" spans="1:8" ht="224.25" customHeight="1">
      <c r="A345" s="9">
        <v>2</v>
      </c>
      <c r="B345" s="165" t="s">
        <v>233</v>
      </c>
      <c r="C345" s="16"/>
      <c r="D345" s="68"/>
      <c r="E345" s="16"/>
      <c r="F345" s="54"/>
      <c r="G345" s="3"/>
      <c r="H345" s="17"/>
    </row>
    <row r="346" spans="1:8" ht="25.5">
      <c r="B346" s="45" t="s">
        <v>135</v>
      </c>
      <c r="C346" s="24" t="s">
        <v>31</v>
      </c>
      <c r="D346" s="70">
        <v>750</v>
      </c>
      <c r="E346" s="24" t="s">
        <v>7</v>
      </c>
      <c r="F346" s="55"/>
      <c r="G346" s="22" t="s">
        <v>8</v>
      </c>
      <c r="H346" s="25">
        <f>D346*F346</f>
        <v>0</v>
      </c>
    </row>
    <row r="347" spans="1:8" ht="13.5">
      <c r="C347" s="24"/>
      <c r="D347" s="70"/>
      <c r="E347" s="24"/>
      <c r="F347" s="55"/>
      <c r="G347" s="22"/>
      <c r="H347" s="25"/>
    </row>
    <row r="348" spans="1:8" ht="108" customHeight="1">
      <c r="A348" s="9">
        <v>3</v>
      </c>
      <c r="B348" s="36" t="s">
        <v>186</v>
      </c>
    </row>
    <row r="349" spans="1:8" ht="25.5">
      <c r="B349" s="45" t="s">
        <v>111</v>
      </c>
      <c r="C349" s="49" t="s">
        <v>31</v>
      </c>
      <c r="D349" s="70">
        <v>307.60000000000002</v>
      </c>
      <c r="E349" s="24" t="s">
        <v>7</v>
      </c>
      <c r="F349" s="55"/>
      <c r="G349" s="22" t="s">
        <v>8</v>
      </c>
      <c r="H349" s="25">
        <f>D349*F349</f>
        <v>0</v>
      </c>
    </row>
    <row r="350" spans="1:8" ht="15.75">
      <c r="E350" s="5" t="s">
        <v>48</v>
      </c>
      <c r="F350" s="51"/>
      <c r="G350" s="520">
        <f>SUM(H343:H349)</f>
        <v>0</v>
      </c>
      <c r="H350" s="520"/>
    </row>
    <row r="352" spans="1:8" ht="18">
      <c r="A352" s="26" t="s">
        <v>45</v>
      </c>
      <c r="B352" s="83" t="s">
        <v>55</v>
      </c>
    </row>
    <row r="354" spans="1:8" ht="81" customHeight="1">
      <c r="A354" s="9">
        <v>1</v>
      </c>
      <c r="B354" s="94" t="s">
        <v>240</v>
      </c>
      <c r="C354" s="16"/>
      <c r="D354" s="68"/>
      <c r="E354" s="16"/>
      <c r="F354" s="51"/>
      <c r="G354" s="16"/>
      <c r="H354" s="17"/>
    </row>
    <row r="355" spans="1:8">
      <c r="B355" s="6" t="s">
        <v>106</v>
      </c>
      <c r="C355" s="7" t="s">
        <v>31</v>
      </c>
      <c r="D355" s="68">
        <v>160</v>
      </c>
      <c r="E355" s="16" t="s">
        <v>7</v>
      </c>
      <c r="F355" s="51"/>
      <c r="G355" s="35" t="s">
        <v>8</v>
      </c>
      <c r="H355" s="17">
        <f>D355*F355</f>
        <v>0</v>
      </c>
    </row>
    <row r="356" spans="1:8">
      <c r="D356" s="68"/>
      <c r="E356" s="16"/>
      <c r="F356" s="51"/>
      <c r="G356" s="35"/>
      <c r="H356" s="17"/>
    </row>
    <row r="357" spans="1:8" ht="54" customHeight="1">
      <c r="A357" s="9">
        <v>2</v>
      </c>
      <c r="B357" s="94" t="s">
        <v>198</v>
      </c>
      <c r="C357" s="16"/>
      <c r="D357" s="68"/>
      <c r="E357" s="16"/>
      <c r="F357" s="51"/>
      <c r="G357" s="16"/>
      <c r="H357" s="17"/>
    </row>
    <row r="358" spans="1:8">
      <c r="B358" s="6" t="s">
        <v>107</v>
      </c>
      <c r="C358" s="7" t="s">
        <v>31</v>
      </c>
      <c r="D358" s="68">
        <v>40</v>
      </c>
      <c r="E358" s="16" t="s">
        <v>7</v>
      </c>
      <c r="F358" s="51"/>
      <c r="G358" s="35" t="s">
        <v>8</v>
      </c>
      <c r="H358" s="17">
        <f>D358*F358</f>
        <v>0</v>
      </c>
    </row>
    <row r="359" spans="1:8" ht="18.75" customHeight="1"/>
    <row r="360" spans="1:8" ht="15.75">
      <c r="E360" s="5" t="s">
        <v>56</v>
      </c>
      <c r="F360" s="51"/>
      <c r="G360" s="520">
        <f>SUM(H355:H358)</f>
        <v>0</v>
      </c>
      <c r="H360" s="520"/>
    </row>
    <row r="362" spans="1:8" ht="23.25">
      <c r="A362" s="122" t="s">
        <v>247</v>
      </c>
      <c r="B362" s="109"/>
      <c r="C362" s="109"/>
      <c r="D362" s="109"/>
    </row>
    <row r="363" spans="1:8" ht="18">
      <c r="A363" s="14"/>
      <c r="B363" s="11"/>
      <c r="C363" s="13"/>
      <c r="D363" s="13"/>
    </row>
    <row r="364" spans="1:8" ht="15.75">
      <c r="A364" s="110" t="s">
        <v>12</v>
      </c>
      <c r="B364" s="111" t="s">
        <v>11</v>
      </c>
      <c r="C364" s="112"/>
      <c r="D364" s="113"/>
      <c r="E364" s="114"/>
      <c r="F364" s="115"/>
      <c r="G364" s="114"/>
      <c r="H364" s="116">
        <f>G19</f>
        <v>0</v>
      </c>
    </row>
    <row r="365" spans="1:8" ht="15.75">
      <c r="A365" s="110" t="s">
        <v>14</v>
      </c>
      <c r="B365" s="117" t="s">
        <v>10</v>
      </c>
      <c r="C365" s="112"/>
      <c r="D365" s="113"/>
      <c r="E365" s="114"/>
      <c r="F365" s="115"/>
      <c r="G365" s="114"/>
      <c r="H365" s="116">
        <f>G106</f>
        <v>0</v>
      </c>
    </row>
    <row r="366" spans="1:8" ht="15.75">
      <c r="A366" s="110" t="s">
        <v>17</v>
      </c>
      <c r="B366" s="118" t="s">
        <v>15</v>
      </c>
      <c r="C366" s="112"/>
      <c r="D366" s="113"/>
      <c r="E366" s="114"/>
      <c r="F366" s="115"/>
      <c r="G366" s="114"/>
      <c r="H366" s="116">
        <f>G118</f>
        <v>0</v>
      </c>
    </row>
    <row r="367" spans="1:8" ht="15.75">
      <c r="A367" s="119" t="s">
        <v>19</v>
      </c>
      <c r="B367" s="120" t="s">
        <v>18</v>
      </c>
      <c r="C367" s="112"/>
      <c r="D367" s="113"/>
      <c r="E367" s="114"/>
      <c r="F367" s="115"/>
      <c r="G367" s="114"/>
      <c r="H367" s="116">
        <f>G182</f>
        <v>0</v>
      </c>
    </row>
    <row r="368" spans="1:8" ht="15.75">
      <c r="A368" s="119" t="s">
        <v>190</v>
      </c>
      <c r="B368" s="120" t="s">
        <v>191</v>
      </c>
      <c r="C368" s="112"/>
      <c r="D368" s="113"/>
      <c r="E368" s="114"/>
      <c r="F368" s="115"/>
      <c r="G368" s="114"/>
      <c r="H368" s="116">
        <f>G188</f>
        <v>0</v>
      </c>
    </row>
    <row r="369" spans="1:8" ht="15.75">
      <c r="A369" s="119" t="s">
        <v>22</v>
      </c>
      <c r="B369" s="120" t="s">
        <v>20</v>
      </c>
      <c r="C369" s="112"/>
      <c r="D369" s="113"/>
      <c r="E369" s="114"/>
      <c r="F369" s="115"/>
      <c r="G369" s="114"/>
      <c r="H369" s="116">
        <f>G212</f>
        <v>0</v>
      </c>
    </row>
    <row r="370" spans="1:8" ht="15.75">
      <c r="A370" s="119" t="s">
        <v>25</v>
      </c>
      <c r="B370" s="117" t="s">
        <v>32</v>
      </c>
      <c r="C370" s="112"/>
      <c r="D370" s="113"/>
      <c r="E370" s="114"/>
      <c r="F370" s="115"/>
      <c r="G370" s="114"/>
      <c r="H370" s="116">
        <f>G227</f>
        <v>0</v>
      </c>
    </row>
    <row r="371" spans="1:8" ht="15.75">
      <c r="A371" s="119" t="s">
        <v>27</v>
      </c>
      <c r="B371" s="117" t="s">
        <v>21</v>
      </c>
      <c r="C371" s="121"/>
      <c r="D371" s="113"/>
      <c r="E371" s="114"/>
      <c r="F371" s="115"/>
      <c r="G371" s="114"/>
      <c r="H371" s="116">
        <f>G266</f>
        <v>0</v>
      </c>
    </row>
    <row r="372" spans="1:8" ht="15.75">
      <c r="A372" s="119" t="s">
        <v>34</v>
      </c>
      <c r="B372" s="117" t="s">
        <v>189</v>
      </c>
      <c r="C372" s="112"/>
      <c r="D372" s="113"/>
      <c r="E372" s="114"/>
      <c r="F372" s="115"/>
      <c r="G372" s="114"/>
      <c r="H372" s="116">
        <f>G310</f>
        <v>0</v>
      </c>
    </row>
    <row r="373" spans="1:8" ht="15.75">
      <c r="A373" s="119" t="s">
        <v>33</v>
      </c>
      <c r="B373" s="117" t="s">
        <v>138</v>
      </c>
      <c r="C373" s="112"/>
      <c r="D373" s="113"/>
      <c r="E373" s="114"/>
      <c r="F373" s="115"/>
      <c r="G373" s="114"/>
      <c r="H373" s="116">
        <f>G333</f>
        <v>0</v>
      </c>
    </row>
    <row r="374" spans="1:8" ht="15.75">
      <c r="A374" s="119" t="s">
        <v>36</v>
      </c>
      <c r="B374" s="117" t="s">
        <v>38</v>
      </c>
      <c r="C374" s="112"/>
      <c r="D374" s="113"/>
      <c r="E374" s="114"/>
      <c r="F374" s="115"/>
      <c r="G374" s="114"/>
      <c r="H374" s="116">
        <f>G350</f>
        <v>0</v>
      </c>
    </row>
    <row r="375" spans="1:8" ht="15.75">
      <c r="A375" s="124" t="s">
        <v>45</v>
      </c>
      <c r="B375" s="125" t="s">
        <v>55</v>
      </c>
      <c r="C375" s="126"/>
      <c r="D375" s="127"/>
      <c r="E375" s="128"/>
      <c r="F375" s="129"/>
      <c r="G375" s="128"/>
      <c r="H375" s="130">
        <f>G360</f>
        <v>0</v>
      </c>
    </row>
    <row r="376" spans="1:8" ht="18">
      <c r="A376" s="13"/>
      <c r="B376" s="123" t="s">
        <v>0</v>
      </c>
      <c r="C376" s="113"/>
      <c r="D376" s="12"/>
      <c r="E376" s="114"/>
      <c r="F376" s="115"/>
      <c r="G376" s="114"/>
      <c r="H376" s="116">
        <f>SUM(H364:H375)</f>
        <v>0</v>
      </c>
    </row>
    <row r="378" spans="1:8">
      <c r="F378" s="167"/>
      <c r="G378" s="168"/>
      <c r="H378" s="169"/>
    </row>
    <row r="379" spans="1:8">
      <c r="F379" s="521" t="s">
        <v>234</v>
      </c>
      <c r="G379" s="521"/>
      <c r="H379" s="521"/>
    </row>
  </sheetData>
  <mergeCells count="17">
    <mergeCell ref="G182:H182"/>
    <mergeCell ref="G106:H106"/>
    <mergeCell ref="G118:H118"/>
    <mergeCell ref="G227:H227"/>
    <mergeCell ref="G212:H212"/>
    <mergeCell ref="G188:H188"/>
    <mergeCell ref="A1:H1"/>
    <mergeCell ref="A2:H2"/>
    <mergeCell ref="A7:H7"/>
    <mergeCell ref="G19:H19"/>
    <mergeCell ref="A3:H6"/>
    <mergeCell ref="G350:H350"/>
    <mergeCell ref="G266:H266"/>
    <mergeCell ref="G310:H310"/>
    <mergeCell ref="G333:H333"/>
    <mergeCell ref="F379:H379"/>
    <mergeCell ref="G360:H360"/>
  </mergeCells>
  <phoneticPr fontId="6" type="noConversion"/>
  <pageMargins left="0.74803149606299213" right="0.74803149606299213" top="0.98425196850393704" bottom="0.98425196850393704" header="0.51181102362204722" footer="0.51181102362204722"/>
  <pageSetup paperSize="9" scale="97" orientation="portrait" r:id="rId1"/>
  <headerFooter alignWithMargins="0"/>
  <rowBreaks count="1" manualBreakCount="1">
    <brk id="2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93"/>
  <sheetViews>
    <sheetView view="pageBreakPreview" topLeftCell="A88" zoomScaleNormal="100" zoomScaleSheetLayoutView="100" workbookViewId="0">
      <selection activeCell="F112" sqref="F112:H112"/>
    </sheetView>
  </sheetViews>
  <sheetFormatPr defaultRowHeight="12.75"/>
  <cols>
    <col min="1" max="1" width="6.83203125" style="179" customWidth="1"/>
    <col min="2" max="2" width="70.1640625" style="163" customWidth="1"/>
    <col min="3" max="3" width="6.6640625" style="177" customWidth="1"/>
    <col min="4" max="4" width="10.83203125" style="79" customWidth="1"/>
    <col min="5" max="5" width="2.83203125" style="177" customWidth="1"/>
    <col min="6" max="6" width="14.33203125" style="182" customWidth="1"/>
    <col min="7" max="7" width="2.33203125" style="177" customWidth="1"/>
    <col min="8" max="8" width="19.5" style="178" customWidth="1"/>
    <col min="9" max="10" width="9.33203125" style="174" customWidth="1"/>
    <col min="11" max="11" width="20.83203125" style="174" customWidth="1"/>
    <col min="12" max="19" width="9.33203125" style="174" customWidth="1"/>
    <col min="20" max="16384" width="9.33203125" style="174"/>
  </cols>
  <sheetData>
    <row r="2" spans="1:8" ht="20.100000000000001" customHeight="1">
      <c r="A2" s="529" t="s">
        <v>277</v>
      </c>
      <c r="B2" s="529"/>
      <c r="C2" s="529"/>
      <c r="D2" s="529"/>
      <c r="E2" s="529"/>
      <c r="F2" s="529"/>
      <c r="G2" s="529"/>
      <c r="H2" s="529"/>
    </row>
    <row r="3" spans="1:8" ht="53.25" customHeight="1">
      <c r="A3" s="530" t="s">
        <v>278</v>
      </c>
      <c r="B3" s="531"/>
      <c r="C3" s="531"/>
      <c r="D3" s="531"/>
      <c r="E3" s="531"/>
      <c r="F3" s="531"/>
      <c r="G3" s="531"/>
      <c r="H3" s="531"/>
    </row>
    <row r="4" spans="1:8" s="206" customFormat="1" ht="18" customHeight="1">
      <c r="A4" s="200" t="s">
        <v>1</v>
      </c>
      <c r="B4" s="201" t="s">
        <v>2</v>
      </c>
      <c r="C4" s="202" t="s">
        <v>3</v>
      </c>
      <c r="D4" s="203" t="s">
        <v>4</v>
      </c>
      <c r="E4" s="202"/>
      <c r="F4" s="204" t="s">
        <v>5</v>
      </c>
      <c r="G4" s="202"/>
      <c r="H4" s="205" t="s">
        <v>6</v>
      </c>
    </row>
    <row r="6" spans="1:8" ht="18">
      <c r="A6" s="43" t="s">
        <v>279</v>
      </c>
      <c r="B6" s="81" t="s">
        <v>280</v>
      </c>
      <c r="C6" s="16"/>
      <c r="D6" s="183"/>
      <c r="E6" s="5"/>
      <c r="F6" s="51"/>
      <c r="G6" s="196"/>
      <c r="H6" s="197"/>
    </row>
    <row r="7" spans="1:8" ht="12.75" customHeight="1">
      <c r="B7" s="15"/>
      <c r="C7" s="16"/>
      <c r="D7" s="183"/>
      <c r="E7" s="5"/>
      <c r="F7" s="51"/>
      <c r="G7" s="196"/>
      <c r="H7" s="197"/>
    </row>
    <row r="8" spans="1:8" ht="38.25">
      <c r="A8" s="179" t="s">
        <v>281</v>
      </c>
      <c r="B8" s="207" t="s">
        <v>282</v>
      </c>
      <c r="C8" s="16"/>
      <c r="D8" s="183"/>
      <c r="E8" s="5"/>
      <c r="F8" s="51"/>
      <c r="G8" s="196"/>
      <c r="H8" s="197"/>
    </row>
    <row r="9" spans="1:8" ht="12.75" customHeight="1">
      <c r="B9" s="184" t="s">
        <v>283</v>
      </c>
      <c r="C9" s="177" t="s">
        <v>9</v>
      </c>
      <c r="D9" s="183">
        <v>130</v>
      </c>
      <c r="E9" s="16" t="s">
        <v>7</v>
      </c>
      <c r="F9" s="51"/>
      <c r="G9" s="176" t="s">
        <v>8</v>
      </c>
      <c r="H9" s="17">
        <f>D9*F9</f>
        <v>0</v>
      </c>
    </row>
    <row r="10" spans="1:8" ht="12.75" customHeight="1">
      <c r="B10" s="184" t="s">
        <v>284</v>
      </c>
      <c r="C10" s="177" t="s">
        <v>9</v>
      </c>
      <c r="D10" s="183">
        <v>28</v>
      </c>
      <c r="E10" s="177" t="s">
        <v>7</v>
      </c>
      <c r="F10" s="51"/>
      <c r="G10" s="176" t="s">
        <v>8</v>
      </c>
      <c r="H10" s="17">
        <f>D10*F10</f>
        <v>0</v>
      </c>
    </row>
    <row r="11" spans="1:8" ht="15" customHeight="1">
      <c r="B11" s="163" t="s">
        <v>285</v>
      </c>
      <c r="C11" s="177" t="s">
        <v>9</v>
      </c>
      <c r="D11" s="79">
        <v>4</v>
      </c>
      <c r="E11" s="177" t="s">
        <v>7</v>
      </c>
      <c r="G11" s="176" t="s">
        <v>8</v>
      </c>
      <c r="H11" s="17">
        <f>D11*F11</f>
        <v>0</v>
      </c>
    </row>
    <row r="12" spans="1:8" ht="46.5" customHeight="1">
      <c r="A12" s="179" t="s">
        <v>286</v>
      </c>
      <c r="B12" s="207" t="s">
        <v>287</v>
      </c>
      <c r="C12" s="16"/>
      <c r="D12" s="183"/>
      <c r="E12" s="5"/>
      <c r="F12" s="51"/>
      <c r="G12" s="196"/>
      <c r="H12" s="197"/>
    </row>
    <row r="13" spans="1:8" ht="12.75" customHeight="1">
      <c r="C13" s="177" t="s">
        <v>9</v>
      </c>
      <c r="D13" s="183">
        <v>1</v>
      </c>
      <c r="E13" s="16" t="s">
        <v>7</v>
      </c>
      <c r="F13" s="51"/>
      <c r="G13" s="176" t="s">
        <v>8</v>
      </c>
      <c r="H13" s="17">
        <f>D13*F13</f>
        <v>0</v>
      </c>
    </row>
    <row r="14" spans="1:8" ht="55.5" customHeight="1">
      <c r="A14" s="179" t="s">
        <v>288</v>
      </c>
      <c r="B14" s="207" t="s">
        <v>289</v>
      </c>
      <c r="C14" s="16"/>
      <c r="D14" s="183"/>
      <c r="E14" s="5"/>
      <c r="F14" s="51"/>
      <c r="G14" s="196"/>
      <c r="H14" s="197"/>
    </row>
    <row r="15" spans="1:8" ht="12.75" customHeight="1">
      <c r="C15" s="177" t="s">
        <v>9</v>
      </c>
      <c r="D15" s="183">
        <v>1</v>
      </c>
      <c r="E15" s="177" t="s">
        <v>7</v>
      </c>
      <c r="F15" s="51"/>
      <c r="G15" s="176" t="s">
        <v>8</v>
      </c>
      <c r="H15" s="17">
        <f>D15*F15</f>
        <v>0</v>
      </c>
    </row>
    <row r="16" spans="1:8" ht="51" customHeight="1">
      <c r="A16" s="179" t="s">
        <v>290</v>
      </c>
      <c r="B16" s="207" t="s">
        <v>291</v>
      </c>
      <c r="C16" s="16"/>
      <c r="D16" s="183"/>
      <c r="E16" s="16"/>
      <c r="F16" s="51"/>
      <c r="G16" s="176"/>
      <c r="H16" s="17"/>
    </row>
    <row r="17" spans="1:8" ht="12.75" customHeight="1">
      <c r="B17" s="208"/>
      <c r="C17" s="177" t="s">
        <v>9</v>
      </c>
      <c r="D17" s="183">
        <v>1</v>
      </c>
      <c r="E17" s="16" t="s">
        <v>7</v>
      </c>
      <c r="F17" s="51"/>
      <c r="G17" s="176" t="s">
        <v>8</v>
      </c>
      <c r="H17" s="17">
        <f>D17*F17</f>
        <v>0</v>
      </c>
    </row>
    <row r="18" spans="1:8" ht="54" customHeight="1">
      <c r="A18" s="179" t="s">
        <v>292</v>
      </c>
      <c r="B18" s="207" t="s">
        <v>293</v>
      </c>
      <c r="C18" s="16"/>
      <c r="D18" s="183"/>
      <c r="E18" s="16"/>
      <c r="F18" s="51"/>
      <c r="G18" s="176"/>
      <c r="H18" s="17"/>
    </row>
    <row r="19" spans="1:8" ht="12.75" customHeight="1">
      <c r="B19" s="208"/>
      <c r="C19" s="177" t="s">
        <v>9</v>
      </c>
      <c r="D19" s="183">
        <v>2</v>
      </c>
      <c r="E19" s="16" t="s">
        <v>7</v>
      </c>
      <c r="F19" s="51"/>
      <c r="G19" s="176" t="s">
        <v>8</v>
      </c>
      <c r="H19" s="17">
        <f>D19*F19</f>
        <v>0</v>
      </c>
    </row>
    <row r="20" spans="1:8" ht="56.25" customHeight="1">
      <c r="A20" s="179" t="s">
        <v>294</v>
      </c>
      <c r="B20" s="207" t="s">
        <v>295</v>
      </c>
      <c r="C20" s="16"/>
      <c r="D20" s="183"/>
      <c r="E20" s="16"/>
      <c r="F20" s="51"/>
      <c r="G20" s="176"/>
      <c r="H20" s="17"/>
    </row>
    <row r="21" spans="1:8" ht="12.75" customHeight="1">
      <c r="B21" s="208"/>
      <c r="C21" s="177" t="s">
        <v>296</v>
      </c>
      <c r="D21" s="183">
        <v>603</v>
      </c>
      <c r="E21" s="16" t="s">
        <v>7</v>
      </c>
      <c r="F21" s="51"/>
      <c r="G21" s="176" t="s">
        <v>8</v>
      </c>
      <c r="H21" s="17">
        <f>D21*F21</f>
        <v>0</v>
      </c>
    </row>
    <row r="22" spans="1:8" ht="61.5" customHeight="1">
      <c r="A22" s="179" t="s">
        <v>297</v>
      </c>
      <c r="B22" s="207" t="s">
        <v>298</v>
      </c>
      <c r="D22" s="183"/>
      <c r="E22" s="16"/>
      <c r="F22" s="51"/>
      <c r="G22" s="176"/>
      <c r="H22" s="17"/>
    </row>
    <row r="23" spans="1:8" ht="12.75" customHeight="1">
      <c r="B23" s="39"/>
      <c r="C23" s="177" t="s">
        <v>296</v>
      </c>
      <c r="D23" s="183">
        <v>603</v>
      </c>
      <c r="E23" s="16" t="s">
        <v>7</v>
      </c>
      <c r="F23" s="51"/>
      <c r="G23" s="176" t="s">
        <v>8</v>
      </c>
      <c r="H23" s="17">
        <f>D23*F23</f>
        <v>0</v>
      </c>
    </row>
    <row r="24" spans="1:8" ht="18.75" customHeight="1">
      <c r="A24" s="209" t="s">
        <v>279</v>
      </c>
      <c r="B24" s="210" t="s">
        <v>299</v>
      </c>
      <c r="C24" s="16"/>
      <c r="D24" s="183"/>
      <c r="E24" s="5" t="s">
        <v>300</v>
      </c>
      <c r="F24" s="51"/>
      <c r="G24" s="520">
        <f>SUM(H23+H21+H19+H17+H15+H13+H11+H10+H9)</f>
        <v>0</v>
      </c>
      <c r="H24" s="527"/>
    </row>
    <row r="25" spans="1:8">
      <c r="B25" s="15"/>
      <c r="C25" s="16"/>
      <c r="D25" s="183"/>
      <c r="E25" s="16"/>
      <c r="F25" s="51"/>
      <c r="G25" s="16"/>
      <c r="H25" s="17"/>
    </row>
    <row r="26" spans="1:8" ht="18">
      <c r="A26" s="43" t="s">
        <v>301</v>
      </c>
      <c r="B26" s="81" t="s">
        <v>302</v>
      </c>
      <c r="C26" s="16"/>
      <c r="D26" s="183"/>
      <c r="E26" s="16"/>
      <c r="F26" s="51"/>
      <c r="G26" s="16"/>
      <c r="H26" s="17"/>
    </row>
    <row r="27" spans="1:8">
      <c r="B27" s="15"/>
      <c r="C27" s="16"/>
      <c r="D27" s="183"/>
      <c r="E27" s="16"/>
      <c r="F27" s="51"/>
      <c r="G27" s="16"/>
      <c r="H27" s="17"/>
    </row>
    <row r="28" spans="1:8" ht="44.25" customHeight="1">
      <c r="A28" s="179" t="s">
        <v>303</v>
      </c>
      <c r="B28" s="185" t="s">
        <v>304</v>
      </c>
      <c r="C28" s="16"/>
      <c r="D28" s="183"/>
      <c r="E28" s="16"/>
      <c r="F28" s="51"/>
      <c r="G28" s="16"/>
      <c r="H28" s="17"/>
    </row>
    <row r="29" spans="1:8" ht="18" customHeight="1">
      <c r="B29" s="155"/>
      <c r="C29" s="211" t="s">
        <v>305</v>
      </c>
      <c r="D29" s="183">
        <v>27</v>
      </c>
      <c r="E29" s="177" t="s">
        <v>7</v>
      </c>
      <c r="F29" s="53"/>
      <c r="G29" s="176" t="s">
        <v>8</v>
      </c>
      <c r="H29" s="178">
        <f>D29*F29</f>
        <v>0</v>
      </c>
    </row>
    <row r="30" spans="1:8" ht="69" customHeight="1">
      <c r="A30" s="179" t="s">
        <v>306</v>
      </c>
      <c r="B30" s="184" t="s">
        <v>307</v>
      </c>
      <c r="D30" s="183"/>
    </row>
    <row r="31" spans="1:8" ht="12.75" customHeight="1">
      <c r="C31" s="177" t="s">
        <v>9</v>
      </c>
      <c r="D31" s="183">
        <v>7</v>
      </c>
      <c r="E31" s="177" t="s">
        <v>7</v>
      </c>
      <c r="F31" s="53"/>
      <c r="G31" s="176" t="s">
        <v>8</v>
      </c>
      <c r="H31" s="178">
        <f>D31*F31</f>
        <v>0</v>
      </c>
    </row>
    <row r="32" spans="1:8" ht="46.5" customHeight="1">
      <c r="A32" s="179" t="s">
        <v>308</v>
      </c>
      <c r="B32" s="184" t="s">
        <v>309</v>
      </c>
      <c r="D32" s="183"/>
      <c r="F32" s="53"/>
      <c r="G32" s="176"/>
    </row>
    <row r="33" spans="1:8" ht="14.25" customHeight="1">
      <c r="B33" s="184"/>
      <c r="C33" s="177" t="s">
        <v>9</v>
      </c>
      <c r="D33" s="183">
        <v>1</v>
      </c>
      <c r="E33" s="177" t="s">
        <v>7</v>
      </c>
      <c r="F33" s="53"/>
      <c r="G33" s="176" t="s">
        <v>8</v>
      </c>
      <c r="H33" s="178">
        <f>D33*F33</f>
        <v>0</v>
      </c>
    </row>
    <row r="34" spans="1:8" ht="50.25" customHeight="1">
      <c r="A34" s="179" t="s">
        <v>310</v>
      </c>
      <c r="B34" s="184" t="s">
        <v>311</v>
      </c>
      <c r="D34" s="183"/>
      <c r="F34" s="53"/>
      <c r="G34" s="176"/>
    </row>
    <row r="35" spans="1:8" ht="12.75" customHeight="1">
      <c r="B35" s="212"/>
      <c r="C35" s="177" t="s">
        <v>9</v>
      </c>
      <c r="D35" s="183">
        <v>1</v>
      </c>
      <c r="E35" s="177" t="s">
        <v>7</v>
      </c>
      <c r="F35" s="53"/>
      <c r="G35" s="176" t="s">
        <v>8</v>
      </c>
      <c r="H35" s="178">
        <f>D35*F35</f>
        <v>0</v>
      </c>
    </row>
    <row r="36" spans="1:8" ht="59.25" customHeight="1">
      <c r="A36" s="179" t="s">
        <v>312</v>
      </c>
      <c r="B36" s="184" t="s">
        <v>313</v>
      </c>
      <c r="D36" s="183"/>
      <c r="F36" s="53"/>
      <c r="G36" s="176"/>
    </row>
    <row r="37" spans="1:8" ht="12.75" customHeight="1">
      <c r="B37" s="208"/>
      <c r="C37" s="177" t="s">
        <v>9</v>
      </c>
      <c r="D37" s="183">
        <v>1</v>
      </c>
      <c r="E37" s="177" t="s">
        <v>7</v>
      </c>
      <c r="F37" s="53"/>
      <c r="G37" s="176" t="s">
        <v>8</v>
      </c>
      <c r="H37" s="178">
        <f>D37*F37</f>
        <v>0</v>
      </c>
    </row>
    <row r="38" spans="1:8" ht="48.75" customHeight="1">
      <c r="A38" s="179" t="s">
        <v>314</v>
      </c>
      <c r="B38" s="184" t="s">
        <v>315</v>
      </c>
      <c r="D38" s="183"/>
      <c r="F38" s="53"/>
      <c r="G38" s="176"/>
    </row>
    <row r="39" spans="1:8" ht="12.75" customHeight="1">
      <c r="B39" s="208"/>
      <c r="C39" s="177" t="s">
        <v>9</v>
      </c>
      <c r="D39" s="183">
        <v>1</v>
      </c>
      <c r="E39" s="177" t="s">
        <v>7</v>
      </c>
      <c r="F39" s="53"/>
      <c r="G39" s="176" t="s">
        <v>8</v>
      </c>
      <c r="H39" s="178">
        <f>D39*F39</f>
        <v>0</v>
      </c>
    </row>
    <row r="40" spans="1:8" ht="42" customHeight="1">
      <c r="A40" s="179" t="s">
        <v>316</v>
      </c>
      <c r="B40" s="185" t="s">
        <v>317</v>
      </c>
      <c r="C40" s="16"/>
      <c r="D40" s="213"/>
      <c r="E40" s="16"/>
      <c r="F40" s="17"/>
      <c r="G40" s="176"/>
      <c r="H40" s="17"/>
    </row>
    <row r="41" spans="1:8" ht="12.75" customHeight="1">
      <c r="C41" s="177" t="s">
        <v>9</v>
      </c>
      <c r="D41" s="213">
        <v>2</v>
      </c>
      <c r="E41" s="177" t="s">
        <v>7</v>
      </c>
      <c r="F41" s="178"/>
      <c r="G41" s="100" t="s">
        <v>8</v>
      </c>
      <c r="H41" s="178">
        <f>D41*F41</f>
        <v>0</v>
      </c>
    </row>
    <row r="42" spans="1:8" ht="43.5" customHeight="1">
      <c r="A42" s="179" t="s">
        <v>318</v>
      </c>
      <c r="B42" s="184" t="s">
        <v>319</v>
      </c>
      <c r="D42" s="213"/>
      <c r="F42" s="178"/>
      <c r="G42" s="100"/>
    </row>
    <row r="43" spans="1:8" ht="17.25" customHeight="1">
      <c r="A43" s="44"/>
      <c r="B43" s="214"/>
      <c r="C43" s="215" t="s">
        <v>9</v>
      </c>
      <c r="D43" s="216">
        <v>1</v>
      </c>
      <c r="E43" s="177" t="s">
        <v>7</v>
      </c>
      <c r="F43" s="178"/>
      <c r="G43" s="100" t="s">
        <v>8</v>
      </c>
      <c r="H43" s="178">
        <f>D43*F43</f>
        <v>0</v>
      </c>
    </row>
    <row r="44" spans="1:8" ht="33.75" customHeight="1">
      <c r="A44" s="179" t="s">
        <v>320</v>
      </c>
      <c r="B44" s="151" t="s">
        <v>321</v>
      </c>
      <c r="C44" s="16"/>
      <c r="D44" s="213"/>
      <c r="E44" s="16"/>
      <c r="F44" s="17"/>
      <c r="G44" s="176"/>
      <c r="H44" s="17"/>
    </row>
    <row r="45" spans="1:8" ht="13.5">
      <c r="C45" s="177" t="s">
        <v>296</v>
      </c>
      <c r="D45" s="217">
        <v>144</v>
      </c>
      <c r="E45" s="177" t="s">
        <v>7</v>
      </c>
      <c r="F45" s="178"/>
      <c r="G45" s="176" t="s">
        <v>8</v>
      </c>
      <c r="H45" s="178">
        <f>D45*F45</f>
        <v>0</v>
      </c>
    </row>
    <row r="46" spans="1:8" ht="42" customHeight="1">
      <c r="A46" s="179" t="s">
        <v>322</v>
      </c>
      <c r="B46" s="151" t="s">
        <v>323</v>
      </c>
      <c r="C46" s="16"/>
      <c r="D46" s="183"/>
      <c r="E46" s="16"/>
      <c r="F46" s="51"/>
      <c r="G46" s="16"/>
      <c r="H46" s="17"/>
    </row>
    <row r="47" spans="1:8" ht="12.75" customHeight="1">
      <c r="B47" s="45"/>
      <c r="C47" s="177" t="s">
        <v>296</v>
      </c>
      <c r="D47" s="183">
        <v>144</v>
      </c>
      <c r="E47" s="177" t="s">
        <v>7</v>
      </c>
      <c r="F47" s="53"/>
      <c r="G47" s="176" t="s">
        <v>8</v>
      </c>
      <c r="H47" s="178">
        <f>D47*F47</f>
        <v>0</v>
      </c>
    </row>
    <row r="48" spans="1:8" ht="12.75" customHeight="1">
      <c r="B48" s="45"/>
      <c r="D48" s="183"/>
      <c r="F48" s="53"/>
      <c r="G48" s="176"/>
    </row>
    <row r="49" spans="1:8" ht="69" customHeight="1">
      <c r="A49" s="179" t="s">
        <v>324</v>
      </c>
      <c r="B49" s="184" t="s">
        <v>325</v>
      </c>
      <c r="C49" s="218"/>
      <c r="D49" s="213"/>
      <c r="E49" s="16"/>
      <c r="F49" s="17"/>
      <c r="G49" s="16"/>
      <c r="H49" s="17"/>
    </row>
    <row r="50" spans="1:8" ht="13.5">
      <c r="A50" s="219"/>
      <c r="C50" s="177" t="s">
        <v>9</v>
      </c>
      <c r="D50" s="217">
        <v>8</v>
      </c>
      <c r="E50" s="177" t="s">
        <v>7</v>
      </c>
      <c r="F50" s="178"/>
      <c r="G50" s="176" t="s">
        <v>8</v>
      </c>
      <c r="H50" s="178">
        <f>D50*F50</f>
        <v>0</v>
      </c>
    </row>
    <row r="51" spans="1:8" ht="19.5" customHeight="1">
      <c r="A51" s="209" t="s">
        <v>301</v>
      </c>
      <c r="B51" s="210" t="s">
        <v>326</v>
      </c>
      <c r="C51" s="16"/>
      <c r="D51" s="183"/>
      <c r="E51" s="5" t="s">
        <v>327</v>
      </c>
      <c r="F51" s="51"/>
      <c r="G51" s="520">
        <f>SUM(H29:H50)</f>
        <v>0</v>
      </c>
      <c r="H51" s="520"/>
    </row>
    <row r="52" spans="1:8">
      <c r="B52" s="15"/>
      <c r="C52" s="16"/>
      <c r="D52" s="183"/>
      <c r="E52" s="16"/>
      <c r="F52" s="51"/>
      <c r="G52" s="16"/>
      <c r="H52" s="17"/>
    </row>
    <row r="53" spans="1:8" ht="21" customHeight="1">
      <c r="A53" s="43" t="s">
        <v>328</v>
      </c>
      <c r="B53" s="81" t="s">
        <v>329</v>
      </c>
      <c r="C53" s="16"/>
      <c r="D53" s="183"/>
      <c r="E53" s="16"/>
      <c r="F53" s="51"/>
      <c r="G53" s="16"/>
      <c r="H53" s="17"/>
    </row>
    <row r="54" spans="1:8">
      <c r="B54" s="15"/>
      <c r="C54" s="16"/>
      <c r="D54" s="183"/>
      <c r="E54" s="16"/>
      <c r="F54" s="51"/>
      <c r="G54" s="16"/>
      <c r="H54" s="17"/>
    </row>
    <row r="55" spans="1:8" ht="32.25" customHeight="1">
      <c r="A55" s="44" t="s">
        <v>330</v>
      </c>
      <c r="B55" s="151" t="s">
        <v>331</v>
      </c>
      <c r="C55" s="16"/>
      <c r="D55" s="183"/>
      <c r="E55" s="16"/>
      <c r="F55" s="51"/>
      <c r="G55" s="16"/>
      <c r="H55" s="17"/>
    </row>
    <row r="56" spans="1:8" ht="12.75" customHeight="1">
      <c r="B56" s="151"/>
      <c r="C56" s="177" t="s">
        <v>296</v>
      </c>
      <c r="D56" s="66">
        <v>738</v>
      </c>
      <c r="E56" s="177" t="s">
        <v>7</v>
      </c>
      <c r="F56" s="58"/>
      <c r="G56" s="176" t="s">
        <v>8</v>
      </c>
      <c r="H56" s="178">
        <f>D56*F56</f>
        <v>0</v>
      </c>
    </row>
    <row r="57" spans="1:8" ht="57.75" customHeight="1">
      <c r="A57" s="179" t="s">
        <v>332</v>
      </c>
      <c r="B57" s="185" t="s">
        <v>333</v>
      </c>
      <c r="D57" s="66"/>
      <c r="F57" s="58"/>
      <c r="G57" s="176"/>
    </row>
    <row r="58" spans="1:8" ht="12.75" customHeight="1">
      <c r="B58" s="151"/>
      <c r="C58" s="177" t="s">
        <v>334</v>
      </c>
      <c r="D58" s="66">
        <v>50</v>
      </c>
      <c r="E58" s="177" t="s">
        <v>7</v>
      </c>
      <c r="F58" s="58"/>
      <c r="G58" s="176" t="s">
        <v>8</v>
      </c>
      <c r="H58" s="178">
        <f>D58*F58</f>
        <v>0</v>
      </c>
    </row>
    <row r="59" spans="1:8" ht="21.75" customHeight="1">
      <c r="A59" s="220" t="s">
        <v>328</v>
      </c>
      <c r="B59" s="221" t="s">
        <v>335</v>
      </c>
      <c r="C59" s="16"/>
      <c r="D59" s="183"/>
      <c r="E59" s="5" t="s">
        <v>336</v>
      </c>
      <c r="F59" s="51"/>
      <c r="G59" s="520">
        <f>SUM(H55:H58)</f>
        <v>0</v>
      </c>
      <c r="H59" s="527"/>
    </row>
    <row r="60" spans="1:8">
      <c r="B60" s="15"/>
      <c r="C60" s="16"/>
      <c r="D60" s="183"/>
      <c r="E60" s="16"/>
      <c r="F60" s="51"/>
      <c r="G60" s="16"/>
      <c r="H60" s="17"/>
    </row>
    <row r="61" spans="1:8" ht="19.5" customHeight="1">
      <c r="A61" s="43" t="s">
        <v>337</v>
      </c>
      <c r="B61" s="222" t="s">
        <v>338</v>
      </c>
      <c r="C61" s="16"/>
      <c r="D61" s="183"/>
      <c r="E61" s="16"/>
      <c r="F61" s="51"/>
      <c r="G61" s="16"/>
      <c r="H61" s="17"/>
    </row>
    <row r="62" spans="1:8">
      <c r="B62" s="15"/>
      <c r="C62" s="16"/>
      <c r="D62" s="183"/>
      <c r="E62" s="16"/>
      <c r="F62" s="51"/>
      <c r="G62" s="16"/>
      <c r="H62" s="17"/>
    </row>
    <row r="63" spans="1:8" ht="99.75" customHeight="1">
      <c r="A63" s="179" t="s">
        <v>339</v>
      </c>
      <c r="B63" s="164" t="s">
        <v>340</v>
      </c>
      <c r="C63" s="16"/>
      <c r="D63" s="213"/>
      <c r="E63" s="16"/>
      <c r="F63" s="17"/>
      <c r="G63" s="16"/>
      <c r="H63" s="17"/>
    </row>
    <row r="64" spans="1:8" ht="12.75" customHeight="1">
      <c r="B64" s="223"/>
      <c r="C64" s="177" t="s">
        <v>9</v>
      </c>
      <c r="D64" s="66">
        <v>24</v>
      </c>
      <c r="E64" s="177" t="s">
        <v>7</v>
      </c>
      <c r="F64" s="58"/>
      <c r="G64" s="176" t="s">
        <v>8</v>
      </c>
      <c r="H64" s="178">
        <f>D64*F64</f>
        <v>0</v>
      </c>
    </row>
    <row r="65" spans="1:8" ht="97.5" customHeight="1">
      <c r="A65" s="179" t="s">
        <v>341</v>
      </c>
      <c r="B65" s="164" t="s">
        <v>342</v>
      </c>
      <c r="D65" s="66"/>
      <c r="F65" s="58"/>
      <c r="G65" s="176"/>
    </row>
    <row r="66" spans="1:8" ht="13.5" customHeight="1">
      <c r="B66" s="223"/>
      <c r="C66" s="177" t="s">
        <v>9</v>
      </c>
      <c r="D66" s="66">
        <v>54</v>
      </c>
      <c r="E66" s="177" t="s">
        <v>7</v>
      </c>
      <c r="F66" s="58"/>
      <c r="G66" s="176" t="s">
        <v>8</v>
      </c>
      <c r="H66" s="178">
        <f>D66*F66</f>
        <v>0</v>
      </c>
    </row>
    <row r="67" spans="1:8" ht="81.75" customHeight="1">
      <c r="A67" s="179" t="s">
        <v>343</v>
      </c>
      <c r="B67" s="184" t="s">
        <v>344</v>
      </c>
      <c r="D67" s="66"/>
      <c r="F67" s="58"/>
      <c r="G67" s="176"/>
    </row>
    <row r="68" spans="1:8" ht="12.75" customHeight="1">
      <c r="B68" s="224"/>
      <c r="C68" s="177" t="s">
        <v>9</v>
      </c>
      <c r="D68" s="66">
        <v>2</v>
      </c>
      <c r="E68" s="177" t="s">
        <v>7</v>
      </c>
      <c r="F68" s="58"/>
      <c r="G68" s="176" t="s">
        <v>8</v>
      </c>
      <c r="H68" s="178">
        <f>D68*F68</f>
        <v>0</v>
      </c>
    </row>
    <row r="69" spans="1:8" ht="102">
      <c r="A69" s="179" t="s">
        <v>345</v>
      </c>
      <c r="B69" s="164" t="s">
        <v>346</v>
      </c>
      <c r="D69" s="66"/>
      <c r="F69" s="58"/>
      <c r="G69" s="176"/>
    </row>
    <row r="70" spans="1:8" ht="16.5" customHeight="1">
      <c r="B70" s="223"/>
      <c r="C70" s="177" t="s">
        <v>9</v>
      </c>
      <c r="D70" s="66">
        <v>2</v>
      </c>
      <c r="E70" s="177" t="s">
        <v>7</v>
      </c>
      <c r="F70" s="58"/>
      <c r="G70" s="176" t="s">
        <v>8</v>
      </c>
      <c r="H70" s="178">
        <f>D70*F70</f>
        <v>0</v>
      </c>
    </row>
    <row r="71" spans="1:8" ht="96.75" customHeight="1">
      <c r="A71" s="179" t="s">
        <v>347</v>
      </c>
      <c r="B71" s="225" t="s">
        <v>348</v>
      </c>
      <c r="D71" s="66"/>
      <c r="F71" s="58"/>
      <c r="G71" s="176"/>
    </row>
    <row r="72" spans="1:8" ht="13.5" customHeight="1">
      <c r="B72" s="223"/>
      <c r="C72" s="177" t="s">
        <v>9</v>
      </c>
      <c r="D72" s="66">
        <v>2</v>
      </c>
      <c r="E72" s="177" t="s">
        <v>7</v>
      </c>
      <c r="F72" s="58"/>
      <c r="G72" s="176" t="s">
        <v>8</v>
      </c>
      <c r="H72" s="178">
        <f>D72*F72</f>
        <v>0</v>
      </c>
    </row>
    <row r="73" spans="1:8" ht="97.5" customHeight="1">
      <c r="A73" s="179" t="s">
        <v>349</v>
      </c>
      <c r="B73" s="225" t="s">
        <v>350</v>
      </c>
      <c r="D73" s="66"/>
      <c r="F73" s="58"/>
      <c r="G73" s="176"/>
    </row>
    <row r="74" spans="1:8" ht="13.5" customHeight="1">
      <c r="B74" s="223"/>
      <c r="C74" s="177" t="s">
        <v>9</v>
      </c>
      <c r="D74" s="66">
        <v>8</v>
      </c>
      <c r="E74" s="177" t="s">
        <v>7</v>
      </c>
      <c r="F74" s="58"/>
      <c r="G74" s="176" t="s">
        <v>8</v>
      </c>
      <c r="H74" s="178">
        <f>D74*F74</f>
        <v>0</v>
      </c>
    </row>
    <row r="75" spans="1:8" ht="102" customHeight="1">
      <c r="A75" s="179" t="s">
        <v>351</v>
      </c>
      <c r="B75" s="164" t="s">
        <v>352</v>
      </c>
      <c r="D75" s="66"/>
      <c r="F75" s="58"/>
      <c r="G75" s="176"/>
    </row>
    <row r="76" spans="1:8" ht="13.5" customHeight="1">
      <c r="C76" s="177" t="s">
        <v>9</v>
      </c>
      <c r="D76" s="66">
        <v>8</v>
      </c>
      <c r="E76" s="177" t="s">
        <v>7</v>
      </c>
      <c r="F76" s="58"/>
      <c r="G76" s="176" t="s">
        <v>8</v>
      </c>
      <c r="H76" s="178">
        <f>D76*F76</f>
        <v>0</v>
      </c>
    </row>
    <row r="77" spans="1:8" ht="45" customHeight="1">
      <c r="A77" s="179" t="s">
        <v>353</v>
      </c>
      <c r="B77" s="226" t="s">
        <v>354</v>
      </c>
      <c r="D77" s="66"/>
      <c r="F77" s="58"/>
      <c r="G77" s="176"/>
    </row>
    <row r="78" spans="1:8" ht="13.5">
      <c r="B78" s="227"/>
      <c r="C78" s="177" t="s">
        <v>9</v>
      </c>
      <c r="D78" s="66">
        <v>4</v>
      </c>
      <c r="E78" s="177" t="s">
        <v>7</v>
      </c>
      <c r="F78" s="58"/>
      <c r="G78" s="176" t="s">
        <v>8</v>
      </c>
      <c r="H78" s="178">
        <f>D78*F78</f>
        <v>0</v>
      </c>
    </row>
    <row r="79" spans="1:8" ht="42.75" customHeight="1">
      <c r="A79" s="179" t="s">
        <v>355</v>
      </c>
      <c r="B79" s="226" t="s">
        <v>356</v>
      </c>
      <c r="D79" s="66"/>
      <c r="F79" s="58"/>
      <c r="G79" s="176"/>
    </row>
    <row r="80" spans="1:8" ht="13.5" customHeight="1">
      <c r="B80" s="227"/>
      <c r="C80" s="177" t="s">
        <v>9</v>
      </c>
      <c r="D80" s="66">
        <v>1</v>
      </c>
      <c r="E80" s="177" t="s">
        <v>7</v>
      </c>
      <c r="F80" s="58"/>
      <c r="G80" s="176" t="s">
        <v>8</v>
      </c>
      <c r="H80" s="178">
        <f>D80*F80</f>
        <v>0</v>
      </c>
    </row>
    <row r="81" spans="1:8" ht="39.75" customHeight="1">
      <c r="A81" s="179" t="s">
        <v>357</v>
      </c>
      <c r="B81" s="226" t="s">
        <v>358</v>
      </c>
      <c r="D81" s="66"/>
      <c r="F81" s="58"/>
      <c r="G81" s="176"/>
    </row>
    <row r="82" spans="1:8" ht="13.5" customHeight="1">
      <c r="B82" s="227"/>
      <c r="C82" s="177" t="s">
        <v>9</v>
      </c>
      <c r="D82" s="66">
        <v>5</v>
      </c>
      <c r="E82" s="177" t="s">
        <v>7</v>
      </c>
      <c r="F82" s="58"/>
      <c r="G82" s="176" t="s">
        <v>8</v>
      </c>
      <c r="H82" s="178">
        <f>D82*F82</f>
        <v>0</v>
      </c>
    </row>
    <row r="83" spans="1:8" ht="25.5">
      <c r="A83" s="179" t="s">
        <v>359</v>
      </c>
      <c r="B83" s="45" t="s">
        <v>360</v>
      </c>
      <c r="D83" s="66"/>
      <c r="F83" s="58"/>
      <c r="G83" s="176"/>
    </row>
    <row r="84" spans="1:8" ht="13.5" customHeight="1">
      <c r="B84" s="227"/>
      <c r="C84" s="177" t="s">
        <v>9</v>
      </c>
      <c r="D84" s="66">
        <v>28</v>
      </c>
      <c r="E84" s="177" t="s">
        <v>7</v>
      </c>
      <c r="F84" s="58"/>
      <c r="G84" s="176" t="s">
        <v>8</v>
      </c>
      <c r="H84" s="178">
        <f>D84*F84</f>
        <v>0</v>
      </c>
    </row>
    <row r="85" spans="1:8" ht="82.5" customHeight="1">
      <c r="A85" s="179" t="s">
        <v>361</v>
      </c>
      <c r="B85" s="45" t="s">
        <v>362</v>
      </c>
      <c r="D85" s="66"/>
      <c r="F85" s="58"/>
      <c r="G85" s="176"/>
    </row>
    <row r="86" spans="1:8" ht="13.5" customHeight="1">
      <c r="B86" s="227"/>
      <c r="C86" s="177" t="s">
        <v>9</v>
      </c>
      <c r="D86" s="66">
        <v>6</v>
      </c>
      <c r="E86" s="177" t="s">
        <v>7</v>
      </c>
      <c r="F86" s="58"/>
      <c r="G86" s="176" t="s">
        <v>8</v>
      </c>
      <c r="H86" s="178">
        <f>D86*F86</f>
        <v>0</v>
      </c>
    </row>
    <row r="87" spans="1:8" ht="44.25" customHeight="1">
      <c r="A87" s="179" t="s">
        <v>363</v>
      </c>
      <c r="B87" s="226" t="s">
        <v>364</v>
      </c>
      <c r="D87" s="66"/>
      <c r="F87" s="58"/>
      <c r="G87" s="176"/>
    </row>
    <row r="88" spans="1:8" ht="13.5">
      <c r="B88" s="227"/>
      <c r="C88" s="177" t="s">
        <v>9</v>
      </c>
      <c r="D88" s="66">
        <v>22</v>
      </c>
      <c r="E88" s="177" t="s">
        <v>7</v>
      </c>
      <c r="F88" s="58"/>
      <c r="G88" s="176" t="s">
        <v>8</v>
      </c>
      <c r="H88" s="178">
        <f>D88*F88</f>
        <v>0</v>
      </c>
    </row>
    <row r="89" spans="1:8" ht="43.5" customHeight="1">
      <c r="A89" s="179" t="s">
        <v>365</v>
      </c>
      <c r="B89" s="228" t="s">
        <v>366</v>
      </c>
      <c r="D89" s="66"/>
      <c r="F89" s="58"/>
      <c r="G89" s="176"/>
    </row>
    <row r="90" spans="1:8" ht="13.5">
      <c r="B90" s="227"/>
      <c r="C90" s="177" t="s">
        <v>9</v>
      </c>
      <c r="D90" s="66">
        <v>22</v>
      </c>
      <c r="E90" s="177" t="s">
        <v>7</v>
      </c>
      <c r="F90" s="58"/>
      <c r="G90" s="176" t="s">
        <v>8</v>
      </c>
      <c r="H90" s="178">
        <f>D90*F90</f>
        <v>0</v>
      </c>
    </row>
    <row r="91" spans="1:8" ht="112.5" customHeight="1">
      <c r="A91" s="179" t="s">
        <v>367</v>
      </c>
      <c r="B91" s="229" t="s">
        <v>368</v>
      </c>
      <c r="D91" s="66"/>
      <c r="F91" s="58"/>
      <c r="G91" s="176"/>
    </row>
    <row r="92" spans="1:8" ht="13.5">
      <c r="B92" s="230" t="s">
        <v>369</v>
      </c>
      <c r="C92" s="177" t="s">
        <v>9</v>
      </c>
      <c r="D92" s="66">
        <v>34</v>
      </c>
      <c r="E92" s="177" t="s">
        <v>7</v>
      </c>
      <c r="F92" s="58"/>
      <c r="G92" s="176" t="s">
        <v>8</v>
      </c>
      <c r="H92" s="178">
        <f>D92*F92</f>
        <v>0</v>
      </c>
    </row>
    <row r="93" spans="1:8" ht="13.5">
      <c r="B93" s="230" t="s">
        <v>370</v>
      </c>
      <c r="C93" s="177" t="s">
        <v>9</v>
      </c>
      <c r="D93" s="66">
        <v>64</v>
      </c>
      <c r="E93" s="177" t="s">
        <v>7</v>
      </c>
      <c r="F93" s="58"/>
      <c r="G93" s="176" t="s">
        <v>8</v>
      </c>
      <c r="H93" s="178">
        <f>D93*F93</f>
        <v>0</v>
      </c>
    </row>
    <row r="94" spans="1:8" ht="13.5">
      <c r="B94" s="230" t="s">
        <v>371</v>
      </c>
      <c r="C94" s="231" t="s">
        <v>9</v>
      </c>
      <c r="D94" s="66">
        <v>64</v>
      </c>
      <c r="E94" s="177" t="s">
        <v>7</v>
      </c>
      <c r="F94" s="58"/>
      <c r="G94" s="176" t="s">
        <v>8</v>
      </c>
      <c r="H94" s="178">
        <f>D94*F94</f>
        <v>0</v>
      </c>
    </row>
    <row r="95" spans="1:8" ht="13.5">
      <c r="B95" s="230" t="s">
        <v>372</v>
      </c>
      <c r="C95" s="231" t="s">
        <v>9</v>
      </c>
      <c r="D95" s="66">
        <v>64</v>
      </c>
      <c r="E95" s="177" t="s">
        <v>7</v>
      </c>
      <c r="F95" s="58"/>
      <c r="G95" s="176" t="s">
        <v>8</v>
      </c>
      <c r="H95" s="178">
        <f>D95*F95</f>
        <v>0</v>
      </c>
    </row>
    <row r="96" spans="1:8" ht="13.5">
      <c r="B96" s="230" t="s">
        <v>373</v>
      </c>
      <c r="C96" s="177" t="s">
        <v>9</v>
      </c>
      <c r="D96" s="66">
        <v>34</v>
      </c>
      <c r="E96" s="177" t="s">
        <v>7</v>
      </c>
      <c r="F96" s="58"/>
      <c r="G96" s="176" t="s">
        <v>8</v>
      </c>
      <c r="H96" s="178">
        <f>D96*F96</f>
        <v>0</v>
      </c>
    </row>
    <row r="97" spans="1:8" ht="13.5">
      <c r="B97" s="227"/>
      <c r="D97" s="213"/>
      <c r="E97" s="16"/>
      <c r="F97" s="17"/>
      <c r="G97" s="176"/>
      <c r="H97" s="17"/>
    </row>
    <row r="98" spans="1:8" ht="20.25" customHeight="1">
      <c r="A98" s="220" t="s">
        <v>337</v>
      </c>
      <c r="B98" s="232" t="s">
        <v>374</v>
      </c>
      <c r="C98" s="233"/>
      <c r="D98" s="234"/>
      <c r="E98" s="235"/>
      <c r="F98" s="236" t="s">
        <v>375</v>
      </c>
      <c r="G98" s="237"/>
      <c r="H98" s="238">
        <f>SUM(H63:H96)</f>
        <v>0</v>
      </c>
    </row>
    <row r="99" spans="1:8" ht="13.5">
      <c r="B99" s="227"/>
      <c r="D99" s="213"/>
      <c r="E99" s="16"/>
      <c r="F99" s="17"/>
      <c r="G99" s="176"/>
      <c r="H99" s="17"/>
    </row>
    <row r="100" spans="1:8" ht="15.75">
      <c r="B100" s="15"/>
      <c r="C100" s="16"/>
      <c r="D100" s="183"/>
      <c r="E100" s="5"/>
      <c r="F100" s="51"/>
      <c r="G100" s="520"/>
      <c r="H100" s="520"/>
    </row>
    <row r="101" spans="1:8" ht="13.5">
      <c r="B101" s="15"/>
      <c r="C101" s="16"/>
      <c r="D101" s="183"/>
      <c r="E101" s="16"/>
      <c r="F101" s="54"/>
      <c r="G101" s="176"/>
      <c r="H101" s="17"/>
    </row>
    <row r="102" spans="1:8" ht="26.25" customHeight="1">
      <c r="B102" s="528" t="s">
        <v>376</v>
      </c>
      <c r="C102" s="528"/>
      <c r="D102" s="528"/>
      <c r="E102" s="528"/>
      <c r="F102" s="528"/>
      <c r="G102" s="528"/>
      <c r="H102" s="528"/>
    </row>
    <row r="103" spans="1:8" ht="18">
      <c r="A103" s="239"/>
      <c r="B103" s="240"/>
      <c r="C103" s="241"/>
      <c r="D103" s="242"/>
      <c r="E103" s="241"/>
      <c r="F103" s="243"/>
      <c r="G103" s="244"/>
      <c r="H103" s="245"/>
    </row>
    <row r="104" spans="1:8" ht="16.5">
      <c r="A104" s="246" t="s">
        <v>279</v>
      </c>
      <c r="B104" s="247" t="s">
        <v>280</v>
      </c>
      <c r="C104" s="248"/>
      <c r="D104" s="249"/>
      <c r="E104" s="248"/>
      <c r="F104" s="250"/>
      <c r="G104" s="251"/>
      <c r="H104" s="252">
        <f>SUM(G24)</f>
        <v>0</v>
      </c>
    </row>
    <row r="105" spans="1:8" ht="16.5">
      <c r="A105" s="246" t="s">
        <v>301</v>
      </c>
      <c r="B105" s="247" t="s">
        <v>302</v>
      </c>
      <c r="C105" s="248"/>
      <c r="D105" s="249"/>
      <c r="E105" s="248"/>
      <c r="F105" s="250"/>
      <c r="G105" s="251"/>
      <c r="H105" s="252">
        <f>SUM(G51)</f>
        <v>0</v>
      </c>
    </row>
    <row r="106" spans="1:8" ht="16.5">
      <c r="A106" s="246" t="s">
        <v>328</v>
      </c>
      <c r="B106" s="247" t="s">
        <v>329</v>
      </c>
      <c r="C106" s="248"/>
      <c r="D106" s="249"/>
      <c r="E106" s="248"/>
      <c r="F106" s="250"/>
      <c r="G106" s="251"/>
      <c r="H106" s="252">
        <f>SUM(G59)</f>
        <v>0</v>
      </c>
    </row>
    <row r="107" spans="1:8" ht="15.75" customHeight="1">
      <c r="A107" s="253" t="s">
        <v>337</v>
      </c>
      <c r="B107" s="254" t="s">
        <v>338</v>
      </c>
      <c r="C107" s="255"/>
      <c r="D107" s="256"/>
      <c r="E107" s="255"/>
      <c r="F107" s="257"/>
      <c r="G107" s="258"/>
      <c r="H107" s="259">
        <f>SUM(H98)</f>
        <v>0</v>
      </c>
    </row>
    <row r="108" spans="1:8" s="267" customFormat="1" ht="18">
      <c r="A108" s="260"/>
      <c r="B108" s="261" t="s">
        <v>6</v>
      </c>
      <c r="C108" s="262"/>
      <c r="D108" s="263"/>
      <c r="E108" s="264"/>
      <c r="F108" s="265"/>
      <c r="G108" s="264"/>
      <c r="H108" s="266">
        <f>SUM(H104:H107)</f>
        <v>0</v>
      </c>
    </row>
    <row r="109" spans="1:8" ht="18">
      <c r="A109" s="239"/>
      <c r="B109" s="268"/>
      <c r="C109" s="269"/>
      <c r="D109" s="270"/>
      <c r="E109" s="241"/>
      <c r="F109" s="271"/>
      <c r="G109" s="241"/>
      <c r="H109" s="245"/>
    </row>
    <row r="110" spans="1:8" s="180" customFormat="1" ht="18">
      <c r="A110" s="43"/>
      <c r="B110" s="240"/>
      <c r="C110" s="177"/>
      <c r="D110" s="79"/>
      <c r="E110" s="177"/>
      <c r="F110" s="182"/>
      <c r="G110" s="177"/>
      <c r="H110" s="178"/>
    </row>
    <row r="111" spans="1:8" ht="18">
      <c r="A111" s="43"/>
      <c r="B111" s="240"/>
      <c r="F111" s="167"/>
      <c r="G111" s="168"/>
      <c r="H111" s="169"/>
    </row>
    <row r="112" spans="1:8">
      <c r="B112" s="184"/>
      <c r="F112" s="521" t="s">
        <v>234</v>
      </c>
      <c r="G112" s="521"/>
      <c r="H112" s="521"/>
    </row>
    <row r="113" spans="2:8">
      <c r="B113" s="184"/>
      <c r="E113" s="16"/>
      <c r="F113" s="272"/>
      <c r="G113" s="273"/>
      <c r="H113" s="17"/>
    </row>
    <row r="114" spans="2:8">
      <c r="B114" s="184"/>
    </row>
    <row r="115" spans="2:8">
      <c r="E115" s="16"/>
      <c r="G115" s="231"/>
      <c r="H115" s="17"/>
    </row>
    <row r="116" spans="2:8">
      <c r="B116" s="184"/>
    </row>
    <row r="117" spans="2:8">
      <c r="E117" s="16"/>
      <c r="G117" s="231"/>
      <c r="H117" s="17"/>
    </row>
    <row r="118" spans="2:8">
      <c r="B118" s="184"/>
    </row>
    <row r="119" spans="2:8" ht="88.5" customHeight="1">
      <c r="E119" s="16"/>
      <c r="G119" s="231"/>
      <c r="H119" s="17"/>
    </row>
    <row r="120" spans="2:8">
      <c r="B120" s="184"/>
    </row>
    <row r="121" spans="2:8">
      <c r="B121" s="184"/>
    </row>
    <row r="122" spans="2:8">
      <c r="E122" s="16"/>
      <c r="G122" s="231"/>
      <c r="H122" s="17"/>
    </row>
    <row r="123" spans="2:8">
      <c r="E123" s="16"/>
      <c r="G123" s="231"/>
      <c r="H123" s="17"/>
    </row>
    <row r="124" spans="2:8" ht="12.75" customHeight="1">
      <c r="B124" s="184"/>
      <c r="E124" s="16"/>
      <c r="G124" s="231"/>
      <c r="H124" s="17"/>
    </row>
    <row r="125" spans="2:8">
      <c r="B125" s="184"/>
    </row>
    <row r="126" spans="2:8">
      <c r="E126" s="16"/>
      <c r="G126" s="231"/>
      <c r="H126" s="17"/>
    </row>
    <row r="127" spans="2:8" ht="14.25" customHeight="1">
      <c r="B127" s="184"/>
    </row>
    <row r="128" spans="2:8" hidden="1"/>
    <row r="129" hidden="1"/>
    <row r="130" hidden="1"/>
    <row r="131" hidden="1"/>
    <row r="132" hidden="1"/>
    <row r="133" hidden="1"/>
    <row r="134" hidden="1"/>
    <row r="135" hidden="1"/>
    <row r="136" hidden="1"/>
    <row r="137" hidden="1"/>
    <row r="138" hidden="1"/>
    <row r="139" hidden="1"/>
    <row r="140" hidden="1"/>
    <row r="141" hidden="1"/>
    <row r="142" hidden="1"/>
    <row r="143" hidden="1"/>
    <row r="144" hidden="1"/>
    <row r="145" hidden="1"/>
    <row r="146" hidden="1"/>
    <row r="147" hidden="1"/>
    <row r="148" hidden="1"/>
    <row r="149" hidden="1"/>
    <row r="150" hidden="1"/>
    <row r="151" hidden="1"/>
    <row r="152" hidden="1"/>
    <row r="153" hidden="1"/>
    <row r="154" hidden="1"/>
    <row r="155" hidden="1"/>
    <row r="156" hidden="1"/>
    <row r="157" hidden="1"/>
    <row r="158" hidden="1"/>
    <row r="159" hidden="1"/>
    <row r="160" hidden="1"/>
    <row r="161" hidden="1"/>
    <row r="162" hidden="1"/>
    <row r="163" hidden="1"/>
    <row r="164" hidden="1"/>
    <row r="165" hidden="1"/>
    <row r="166" hidden="1"/>
    <row r="167" hidden="1"/>
    <row r="168" hidden="1"/>
    <row r="169" hidden="1"/>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sheetData>
  <mergeCells count="8">
    <mergeCell ref="B102:H102"/>
    <mergeCell ref="F112:H112"/>
    <mergeCell ref="A2:H2"/>
    <mergeCell ref="A3:H3"/>
    <mergeCell ref="G24:H24"/>
    <mergeCell ref="G51:H51"/>
    <mergeCell ref="G59:H59"/>
    <mergeCell ref="G100:H100"/>
  </mergeCells>
  <pageMargins left="0.7" right="0.7" top="0.75" bottom="0.75" header="0.3" footer="0.3"/>
  <pageSetup scale="83" orientation="portrait" horizontalDpi="1200" verticalDpi="1200" r:id="rId1"/>
  <rowBreaks count="2" manualBreakCount="2">
    <brk id="60" max="16383" man="1"/>
    <brk id="9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6"/>
  <sheetViews>
    <sheetView view="pageBreakPreview" topLeftCell="A105" zoomScale="95" zoomScaleNormal="100" zoomScaleSheetLayoutView="95" workbookViewId="0">
      <selection activeCell="K138" sqref="K138"/>
    </sheetView>
  </sheetViews>
  <sheetFormatPr defaultRowHeight="15"/>
  <cols>
    <col min="1" max="1" width="7.5" style="283" customWidth="1"/>
    <col min="2" max="2" width="7" style="274" customWidth="1"/>
    <col min="3" max="3" width="7" style="284" customWidth="1"/>
    <col min="4" max="4" width="3.5" style="285" customWidth="1"/>
    <col min="5" max="5" width="11.5" style="286" customWidth="1"/>
    <col min="6" max="6" width="3.5" style="285" customWidth="1"/>
    <col min="7" max="7" width="8.1640625" style="286" customWidth="1"/>
    <col min="8" max="8" width="3.5" style="285" customWidth="1"/>
    <col min="9" max="9" width="56" style="286" customWidth="1"/>
    <col min="10" max="10" width="9.1640625" style="280" customWidth="1"/>
    <col min="11" max="11" width="13.6640625" style="280" customWidth="1"/>
    <col min="12" max="12" width="19.6640625" style="280" customWidth="1"/>
    <col min="13" max="14" width="9.33203125" style="274"/>
    <col min="15" max="15" width="12.6640625" style="274" customWidth="1"/>
    <col min="16" max="16384" width="9.33203125" style="274"/>
  </cols>
  <sheetData>
    <row r="1" spans="1:12" ht="54" customHeight="1">
      <c r="A1" s="537" t="s">
        <v>377</v>
      </c>
      <c r="B1" s="537"/>
      <c r="C1" s="537"/>
      <c r="D1" s="537"/>
      <c r="E1" s="537"/>
      <c r="F1" s="537"/>
      <c r="G1" s="537"/>
      <c r="H1" s="537"/>
      <c r="I1" s="537"/>
      <c r="J1" s="537"/>
      <c r="K1" s="537"/>
      <c r="L1" s="537"/>
    </row>
    <row r="2" spans="1:12" ht="183.75" customHeight="1">
      <c r="A2" s="275"/>
      <c r="B2" s="535" t="s">
        <v>378</v>
      </c>
      <c r="C2" s="535"/>
      <c r="D2" s="535"/>
      <c r="E2" s="535"/>
      <c r="F2" s="535"/>
      <c r="G2" s="535"/>
      <c r="H2" s="535"/>
      <c r="I2" s="535"/>
      <c r="J2" s="276"/>
      <c r="K2" s="276"/>
      <c r="L2" s="276"/>
    </row>
    <row r="3" spans="1:12" ht="12.75" customHeight="1">
      <c r="A3" s="275"/>
      <c r="B3" s="275"/>
      <c r="C3" s="275"/>
      <c r="D3" s="275"/>
      <c r="E3" s="275"/>
      <c r="F3" s="275"/>
      <c r="G3" s="275"/>
      <c r="H3" s="275"/>
      <c r="I3" s="275"/>
      <c r="J3" s="276"/>
      <c r="K3" s="276"/>
      <c r="L3" s="276"/>
    </row>
    <row r="4" spans="1:12" ht="13.5" customHeight="1">
      <c r="A4" s="277" t="s">
        <v>379</v>
      </c>
      <c r="B4" s="278"/>
      <c r="C4" s="278"/>
      <c r="D4" s="279"/>
      <c r="E4" s="279"/>
      <c r="F4" s="279"/>
      <c r="G4" s="279"/>
      <c r="H4" s="279"/>
      <c r="I4" s="279"/>
      <c r="J4" s="276"/>
    </row>
    <row r="5" spans="1:12" ht="13.5" customHeight="1">
      <c r="A5" s="281"/>
      <c r="B5" s="279"/>
      <c r="C5" s="279"/>
      <c r="D5" s="279"/>
      <c r="E5" s="279"/>
      <c r="F5" s="279"/>
      <c r="G5" s="279"/>
      <c r="H5" s="279"/>
      <c r="I5" s="279"/>
      <c r="J5" s="276"/>
    </row>
    <row r="6" spans="1:12" ht="28.5" customHeight="1">
      <c r="A6" s="282">
        <v>1</v>
      </c>
      <c r="B6" s="535" t="s">
        <v>380</v>
      </c>
      <c r="C6" s="535"/>
      <c r="D6" s="535"/>
      <c r="E6" s="535"/>
      <c r="F6" s="535"/>
      <c r="G6" s="535"/>
      <c r="H6" s="535"/>
      <c r="I6" s="535"/>
      <c r="J6" s="276"/>
      <c r="K6" s="276"/>
      <c r="L6" s="276"/>
    </row>
    <row r="7" spans="1:12" ht="13.5" customHeight="1">
      <c r="I7" s="287" t="s">
        <v>381</v>
      </c>
      <c r="J7" s="280">
        <v>20</v>
      </c>
      <c r="K7" s="288"/>
      <c r="L7" s="280">
        <f>J7*K7</f>
        <v>0</v>
      </c>
    </row>
    <row r="8" spans="1:12" ht="38.25" customHeight="1">
      <c r="A8" s="282">
        <v>2</v>
      </c>
      <c r="B8" s="535" t="s">
        <v>382</v>
      </c>
      <c r="C8" s="535"/>
      <c r="D8" s="535"/>
      <c r="E8" s="535"/>
      <c r="F8" s="535"/>
      <c r="G8" s="535"/>
      <c r="H8" s="535"/>
      <c r="I8" s="535"/>
      <c r="J8" s="276"/>
      <c r="K8" s="276"/>
      <c r="L8" s="276"/>
    </row>
    <row r="9" spans="1:12" ht="13.5" customHeight="1">
      <c r="I9" s="287" t="s">
        <v>381</v>
      </c>
      <c r="J9" s="280">
        <v>170</v>
      </c>
      <c r="K9" s="288"/>
      <c r="L9" s="280">
        <f>J9*K9</f>
        <v>0</v>
      </c>
    </row>
    <row r="10" spans="1:12" ht="80.25" customHeight="1">
      <c r="A10" s="282">
        <v>3</v>
      </c>
      <c r="B10" s="535" t="s">
        <v>383</v>
      </c>
      <c r="C10" s="535"/>
      <c r="D10" s="535"/>
      <c r="E10" s="535"/>
      <c r="F10" s="535"/>
      <c r="G10" s="535"/>
      <c r="H10" s="535"/>
      <c r="I10" s="535"/>
      <c r="J10" s="276"/>
      <c r="K10" s="276"/>
    </row>
    <row r="11" spans="1:12" ht="13.5" customHeight="1">
      <c r="I11" s="287" t="s">
        <v>381</v>
      </c>
      <c r="J11" s="280">
        <v>350</v>
      </c>
      <c r="K11" s="288"/>
      <c r="L11" s="280">
        <f>J11*K11</f>
        <v>0</v>
      </c>
    </row>
    <row r="12" spans="1:12" ht="33" customHeight="1">
      <c r="A12" s="282">
        <v>4</v>
      </c>
      <c r="B12" s="535" t="s">
        <v>384</v>
      </c>
      <c r="C12" s="535"/>
      <c r="D12" s="535"/>
      <c r="E12" s="535"/>
      <c r="F12" s="535"/>
      <c r="G12" s="535"/>
      <c r="H12" s="535"/>
      <c r="I12" s="535"/>
      <c r="J12" s="276"/>
      <c r="K12" s="276"/>
      <c r="L12" s="276"/>
    </row>
    <row r="13" spans="1:12" ht="13.5" customHeight="1">
      <c r="I13" s="287" t="s">
        <v>381</v>
      </c>
      <c r="J13" s="280">
        <v>50</v>
      </c>
      <c r="K13" s="288"/>
      <c r="L13" s="280">
        <f>J13*K13</f>
        <v>0</v>
      </c>
    </row>
    <row r="14" spans="1:12" ht="35.25" customHeight="1">
      <c r="A14" s="282">
        <v>5</v>
      </c>
      <c r="B14" s="535" t="s">
        <v>385</v>
      </c>
      <c r="C14" s="535"/>
      <c r="D14" s="535"/>
      <c r="E14" s="535"/>
      <c r="F14" s="535"/>
      <c r="G14" s="535"/>
      <c r="H14" s="535"/>
      <c r="I14" s="535"/>
      <c r="J14" s="276"/>
      <c r="K14" s="276"/>
    </row>
    <row r="15" spans="1:12" ht="13.5" customHeight="1">
      <c r="I15" s="287" t="s">
        <v>381</v>
      </c>
      <c r="J15" s="280">
        <v>900</v>
      </c>
      <c r="K15" s="288"/>
      <c r="L15" s="280">
        <f>J15*K15</f>
        <v>0</v>
      </c>
    </row>
    <row r="16" spans="1:12" ht="32.25" customHeight="1">
      <c r="A16" s="282">
        <v>6</v>
      </c>
      <c r="B16" s="535" t="s">
        <v>386</v>
      </c>
      <c r="C16" s="535"/>
      <c r="D16" s="535"/>
      <c r="E16" s="535"/>
      <c r="F16" s="535"/>
      <c r="G16" s="535"/>
      <c r="H16" s="535"/>
      <c r="I16" s="535"/>
      <c r="J16" s="276"/>
      <c r="K16" s="276"/>
    </row>
    <row r="17" spans="1:12" ht="13.5" customHeight="1">
      <c r="I17" s="287" t="s">
        <v>381</v>
      </c>
      <c r="J17" s="280">
        <v>250</v>
      </c>
      <c r="K17" s="288"/>
      <c r="L17" s="280">
        <f>J17*K17</f>
        <v>0</v>
      </c>
    </row>
    <row r="18" spans="1:12" ht="13.5" customHeight="1" thickBot="1">
      <c r="A18" s="289"/>
      <c r="B18" s="289"/>
      <c r="C18" s="289"/>
      <c r="D18" s="289"/>
      <c r="E18" s="289"/>
      <c r="F18" s="289"/>
      <c r="G18" s="289"/>
      <c r="H18" s="289"/>
      <c r="I18" s="289"/>
      <c r="J18" s="290"/>
      <c r="K18" s="291" t="s">
        <v>387</v>
      </c>
      <c r="L18" s="290">
        <f>SUM(L6:L17)</f>
        <v>0</v>
      </c>
    </row>
    <row r="19" spans="1:12" ht="12.75" customHeight="1" thickTop="1">
      <c r="A19" s="279"/>
      <c r="B19" s="279"/>
      <c r="C19" s="279"/>
      <c r="D19" s="279"/>
      <c r="E19" s="279"/>
      <c r="F19" s="279"/>
      <c r="G19" s="279"/>
      <c r="H19" s="279"/>
      <c r="I19" s="279"/>
      <c r="J19" s="276"/>
      <c r="K19" s="288"/>
    </row>
    <row r="20" spans="1:12" ht="13.5" customHeight="1">
      <c r="A20" s="292" t="s">
        <v>388</v>
      </c>
      <c r="B20" s="279"/>
      <c r="D20" s="279"/>
      <c r="E20" s="279"/>
      <c r="F20" s="279"/>
      <c r="G20" s="279"/>
      <c r="H20" s="279"/>
      <c r="I20" s="279"/>
      <c r="J20" s="276"/>
    </row>
    <row r="21" spans="1:12" ht="12.75" customHeight="1">
      <c r="A21" s="279"/>
      <c r="B21" s="279"/>
      <c r="D21" s="279"/>
      <c r="E21" s="279"/>
      <c r="F21" s="279"/>
      <c r="G21" s="279"/>
      <c r="H21" s="279"/>
      <c r="I21" s="279"/>
      <c r="J21" s="276"/>
    </row>
    <row r="22" spans="1:12" ht="169.5" customHeight="1">
      <c r="A22" s="282">
        <v>2</v>
      </c>
      <c r="B22" s="535" t="s">
        <v>389</v>
      </c>
      <c r="C22" s="535"/>
      <c r="D22" s="535"/>
      <c r="E22" s="535"/>
      <c r="F22" s="535"/>
      <c r="G22" s="535"/>
      <c r="H22" s="535"/>
      <c r="I22" s="535"/>
      <c r="J22" s="276"/>
      <c r="K22" s="276"/>
      <c r="L22" s="276"/>
    </row>
    <row r="23" spans="1:12" ht="12.75" customHeight="1">
      <c r="I23" s="287" t="s">
        <v>390</v>
      </c>
      <c r="J23" s="280">
        <v>1</v>
      </c>
      <c r="K23" s="288"/>
      <c r="L23" s="280">
        <f>J23*K23</f>
        <v>0</v>
      </c>
    </row>
    <row r="24" spans="1:12" ht="203.25" customHeight="1">
      <c r="A24" s="282">
        <v>3</v>
      </c>
      <c r="B24" s="535" t="s">
        <v>391</v>
      </c>
      <c r="C24" s="535"/>
      <c r="D24" s="535"/>
      <c r="E24" s="535"/>
      <c r="F24" s="535"/>
      <c r="G24" s="535"/>
      <c r="H24" s="535"/>
      <c r="I24" s="535"/>
      <c r="J24" s="276"/>
      <c r="K24" s="276"/>
      <c r="L24" s="276"/>
    </row>
    <row r="25" spans="1:12" ht="12.75" customHeight="1">
      <c r="I25" s="287" t="s">
        <v>390</v>
      </c>
      <c r="J25" s="280">
        <v>1</v>
      </c>
      <c r="K25" s="288"/>
      <c r="L25" s="280">
        <f>J25*K25</f>
        <v>0</v>
      </c>
    </row>
    <row r="26" spans="1:12" ht="107.25" customHeight="1">
      <c r="A26" s="282">
        <v>4</v>
      </c>
      <c r="B26" s="535" t="s">
        <v>392</v>
      </c>
      <c r="C26" s="535"/>
      <c r="D26" s="535"/>
      <c r="E26" s="535"/>
      <c r="F26" s="535"/>
      <c r="G26" s="535"/>
      <c r="H26" s="535"/>
      <c r="I26" s="535"/>
      <c r="J26" s="276"/>
      <c r="K26" s="276"/>
      <c r="L26" s="276"/>
    </row>
    <row r="27" spans="1:12" ht="12.75" customHeight="1">
      <c r="I27" s="287" t="s">
        <v>390</v>
      </c>
      <c r="J27" s="280">
        <v>3</v>
      </c>
      <c r="K27" s="288"/>
      <c r="L27" s="280">
        <f>J27*K27</f>
        <v>0</v>
      </c>
    </row>
    <row r="28" spans="1:12" ht="106.5" customHeight="1">
      <c r="A28" s="282">
        <v>5</v>
      </c>
      <c r="B28" s="535" t="s">
        <v>393</v>
      </c>
      <c r="C28" s="535"/>
      <c r="D28" s="535"/>
      <c r="E28" s="535"/>
      <c r="F28" s="535"/>
      <c r="G28" s="535"/>
      <c r="H28" s="535"/>
      <c r="I28" s="535"/>
      <c r="J28" s="276"/>
      <c r="K28" s="276"/>
      <c r="L28" s="276"/>
    </row>
    <row r="29" spans="1:12" ht="12.75" customHeight="1">
      <c r="I29" s="287" t="s">
        <v>390</v>
      </c>
      <c r="J29" s="280">
        <v>1</v>
      </c>
      <c r="K29" s="288"/>
      <c r="L29" s="280">
        <f>J29*K29</f>
        <v>0</v>
      </c>
    </row>
    <row r="30" spans="1:12" ht="125.25" customHeight="1">
      <c r="A30" s="282">
        <v>6</v>
      </c>
      <c r="B30" s="535" t="s">
        <v>394</v>
      </c>
      <c r="C30" s="535"/>
      <c r="D30" s="535"/>
      <c r="E30" s="535"/>
      <c r="F30" s="535"/>
      <c r="G30" s="535"/>
      <c r="H30" s="535"/>
      <c r="I30" s="535"/>
      <c r="J30" s="276"/>
      <c r="K30" s="276"/>
      <c r="L30" s="276"/>
    </row>
    <row r="31" spans="1:12" ht="12.75" customHeight="1">
      <c r="I31" s="287" t="s">
        <v>390</v>
      </c>
      <c r="J31" s="280">
        <v>1</v>
      </c>
      <c r="K31" s="288"/>
      <c r="L31" s="280">
        <f>J31*K31</f>
        <v>0</v>
      </c>
    </row>
    <row r="32" spans="1:12" ht="155.25" customHeight="1">
      <c r="A32" s="282">
        <v>7</v>
      </c>
      <c r="B32" s="535" t="s">
        <v>395</v>
      </c>
      <c r="C32" s="535"/>
      <c r="D32" s="535"/>
      <c r="E32" s="535"/>
      <c r="F32" s="535"/>
      <c r="G32" s="535"/>
      <c r="H32" s="535"/>
      <c r="I32" s="535"/>
      <c r="J32" s="276"/>
      <c r="K32" s="276"/>
      <c r="L32" s="276"/>
    </row>
    <row r="33" spans="1:12" ht="14.25" customHeight="1">
      <c r="I33" s="287" t="s">
        <v>390</v>
      </c>
      <c r="J33" s="280">
        <v>2</v>
      </c>
      <c r="K33" s="288"/>
      <c r="L33" s="280">
        <f>J33*K33</f>
        <v>0</v>
      </c>
    </row>
    <row r="34" spans="1:12" ht="138.75" customHeight="1">
      <c r="A34" s="282">
        <v>8</v>
      </c>
      <c r="B34" s="535" t="s">
        <v>396</v>
      </c>
      <c r="C34" s="535"/>
      <c r="D34" s="535"/>
      <c r="E34" s="535"/>
      <c r="F34" s="535"/>
      <c r="G34" s="535"/>
      <c r="H34" s="535"/>
      <c r="I34" s="535"/>
      <c r="J34" s="276"/>
      <c r="K34" s="276"/>
      <c r="L34" s="276"/>
    </row>
    <row r="35" spans="1:12" ht="12.75" customHeight="1">
      <c r="I35" s="287" t="s">
        <v>390</v>
      </c>
      <c r="J35" s="280">
        <v>1</v>
      </c>
      <c r="K35" s="288"/>
      <c r="L35" s="280">
        <f>J35*K35</f>
        <v>0</v>
      </c>
    </row>
    <row r="36" spans="1:12" ht="202.5" customHeight="1">
      <c r="A36" s="282">
        <v>9</v>
      </c>
      <c r="B36" s="535" t="s">
        <v>397</v>
      </c>
      <c r="C36" s="535"/>
      <c r="D36" s="535"/>
      <c r="E36" s="535"/>
      <c r="F36" s="535"/>
      <c r="G36" s="535"/>
      <c r="H36" s="535"/>
      <c r="I36" s="535"/>
      <c r="J36" s="276"/>
      <c r="K36" s="276"/>
      <c r="L36" s="276"/>
    </row>
    <row r="37" spans="1:12" ht="13.5" customHeight="1">
      <c r="I37" s="287" t="s">
        <v>390</v>
      </c>
      <c r="J37" s="280">
        <v>1</v>
      </c>
      <c r="K37" s="288"/>
      <c r="L37" s="280">
        <f>J37*K37</f>
        <v>0</v>
      </c>
    </row>
    <row r="38" spans="1:12" ht="13.5" customHeight="1" thickBot="1">
      <c r="A38" s="293"/>
      <c r="B38" s="294"/>
      <c r="C38" s="294"/>
      <c r="D38" s="294"/>
      <c r="E38" s="294"/>
      <c r="F38" s="294"/>
      <c r="G38" s="294"/>
      <c r="H38" s="294"/>
      <c r="I38" s="289"/>
      <c r="J38" s="290"/>
      <c r="K38" s="291" t="s">
        <v>398</v>
      </c>
      <c r="L38" s="295">
        <f>SUM(L22:L37)</f>
        <v>0</v>
      </c>
    </row>
    <row r="39" spans="1:12" ht="13.5" customHeight="1" thickTop="1">
      <c r="A39" s="279"/>
      <c r="B39" s="296"/>
      <c r="C39" s="296"/>
      <c r="D39" s="296"/>
      <c r="E39" s="296"/>
      <c r="F39" s="296"/>
      <c r="G39" s="296"/>
      <c r="H39" s="296"/>
      <c r="I39" s="297"/>
      <c r="J39" s="276"/>
    </row>
    <row r="40" spans="1:12" ht="13.5" customHeight="1">
      <c r="A40" s="279"/>
      <c r="B40" s="296"/>
      <c r="C40" s="296"/>
      <c r="D40" s="296"/>
      <c r="E40" s="296"/>
      <c r="F40" s="296"/>
      <c r="G40" s="296"/>
      <c r="H40" s="296"/>
      <c r="I40" s="297"/>
      <c r="J40" s="276"/>
    </row>
    <row r="41" spans="1:12" ht="13.5" customHeight="1">
      <c r="A41" s="292" t="s">
        <v>399</v>
      </c>
      <c r="B41" s="296"/>
      <c r="C41" s="296"/>
      <c r="D41" s="296"/>
      <c r="E41" s="296"/>
      <c r="F41" s="296"/>
      <c r="G41" s="296"/>
      <c r="H41" s="296"/>
      <c r="I41" s="297"/>
      <c r="J41" s="276"/>
    </row>
    <row r="42" spans="1:12" ht="13.5" customHeight="1">
      <c r="A42" s="298"/>
      <c r="B42" s="296"/>
      <c r="C42" s="296"/>
      <c r="D42" s="296"/>
      <c r="E42" s="296"/>
      <c r="F42" s="296"/>
      <c r="G42" s="296"/>
      <c r="H42" s="296"/>
      <c r="I42" s="297"/>
      <c r="J42" s="276"/>
    </row>
    <row r="43" spans="1:12" ht="57" customHeight="1">
      <c r="A43" s="282">
        <v>1</v>
      </c>
      <c r="B43" s="535" t="s">
        <v>400</v>
      </c>
      <c r="C43" s="535"/>
      <c r="D43" s="535"/>
      <c r="E43" s="535"/>
      <c r="F43" s="535"/>
      <c r="G43" s="535"/>
      <c r="H43" s="535"/>
      <c r="I43" s="535"/>
      <c r="J43" s="276"/>
      <c r="K43" s="276"/>
    </row>
    <row r="44" spans="1:12" ht="13.5" customHeight="1">
      <c r="I44" s="287" t="s">
        <v>390</v>
      </c>
      <c r="J44" s="280">
        <v>580</v>
      </c>
      <c r="K44" s="288"/>
      <c r="L44" s="280">
        <f>J44*K44</f>
        <v>0</v>
      </c>
    </row>
    <row r="45" spans="1:12" ht="53.25" customHeight="1">
      <c r="A45" s="282">
        <v>2</v>
      </c>
      <c r="B45" s="535" t="s">
        <v>401</v>
      </c>
      <c r="C45" s="535"/>
      <c r="D45" s="535"/>
      <c r="E45" s="535"/>
      <c r="F45" s="535"/>
      <c r="G45" s="535"/>
      <c r="H45" s="535"/>
      <c r="I45" s="535"/>
      <c r="J45" s="276"/>
      <c r="K45" s="276"/>
    </row>
    <row r="46" spans="1:12" ht="13.5" customHeight="1">
      <c r="I46" s="287" t="s">
        <v>390</v>
      </c>
      <c r="J46" s="280">
        <v>310</v>
      </c>
      <c r="K46" s="288"/>
      <c r="L46" s="280">
        <f>J46*K46</f>
        <v>0</v>
      </c>
    </row>
    <row r="47" spans="1:12" ht="63.75" customHeight="1">
      <c r="A47" s="282">
        <v>3</v>
      </c>
      <c r="B47" s="535" t="s">
        <v>402</v>
      </c>
      <c r="C47" s="535"/>
      <c r="D47" s="535"/>
      <c r="E47" s="535"/>
      <c r="F47" s="535"/>
      <c r="G47" s="535"/>
      <c r="H47" s="535"/>
      <c r="I47" s="535"/>
      <c r="J47" s="276"/>
      <c r="K47" s="276"/>
    </row>
    <row r="48" spans="1:12" ht="13.5" customHeight="1">
      <c r="I48" s="287" t="s">
        <v>390</v>
      </c>
      <c r="J48" s="280">
        <v>40</v>
      </c>
      <c r="K48" s="288"/>
      <c r="L48" s="280">
        <f>J48*K48</f>
        <v>0</v>
      </c>
    </row>
    <row r="49" spans="1:12" ht="66" customHeight="1">
      <c r="A49" s="282">
        <v>4</v>
      </c>
      <c r="B49" s="535" t="s">
        <v>403</v>
      </c>
      <c r="C49" s="535"/>
      <c r="D49" s="535"/>
      <c r="E49" s="535"/>
      <c r="F49" s="535"/>
      <c r="G49" s="535"/>
      <c r="H49" s="535"/>
      <c r="I49" s="535"/>
      <c r="J49" s="276"/>
      <c r="K49" s="276"/>
    </row>
    <row r="50" spans="1:12" ht="13.5" customHeight="1">
      <c r="I50" s="287" t="s">
        <v>390</v>
      </c>
      <c r="J50" s="280">
        <v>20</v>
      </c>
      <c r="K50" s="288"/>
      <c r="L50" s="280">
        <f>J50*K50</f>
        <v>0</v>
      </c>
    </row>
    <row r="51" spans="1:12" ht="51.75" customHeight="1">
      <c r="A51" s="282">
        <v>5</v>
      </c>
      <c r="B51" s="535" t="s">
        <v>404</v>
      </c>
      <c r="C51" s="535"/>
      <c r="D51" s="535"/>
      <c r="E51" s="535"/>
      <c r="F51" s="535"/>
      <c r="G51" s="535"/>
      <c r="H51" s="535"/>
      <c r="I51" s="535"/>
      <c r="J51" s="276"/>
      <c r="K51" s="276"/>
    </row>
    <row r="52" spans="1:12" ht="13.5" customHeight="1">
      <c r="I52" s="287" t="s">
        <v>381</v>
      </c>
      <c r="J52" s="280">
        <v>70</v>
      </c>
      <c r="K52" s="288"/>
      <c r="L52" s="280">
        <f>J52*K52</f>
        <v>0</v>
      </c>
    </row>
    <row r="53" spans="1:12" ht="54.75" customHeight="1">
      <c r="A53" s="282">
        <v>6</v>
      </c>
      <c r="B53" s="535" t="s">
        <v>405</v>
      </c>
      <c r="C53" s="535"/>
      <c r="D53" s="535"/>
      <c r="E53" s="535"/>
      <c r="F53" s="535"/>
      <c r="G53" s="535"/>
      <c r="H53" s="535"/>
      <c r="I53" s="535"/>
      <c r="J53" s="276"/>
      <c r="K53" s="276"/>
    </row>
    <row r="54" spans="1:12" ht="13.5" customHeight="1">
      <c r="I54" s="287" t="s">
        <v>334</v>
      </c>
      <c r="J54" s="280">
        <v>300</v>
      </c>
      <c r="K54" s="288"/>
      <c r="L54" s="280">
        <f>J54*K54</f>
        <v>0</v>
      </c>
    </row>
    <row r="55" spans="1:12" ht="55.5" customHeight="1">
      <c r="A55" s="282">
        <v>7</v>
      </c>
      <c r="B55" s="535" t="s">
        <v>406</v>
      </c>
      <c r="C55" s="535"/>
      <c r="D55" s="535"/>
      <c r="E55" s="535"/>
      <c r="F55" s="535"/>
      <c r="G55" s="535"/>
      <c r="H55" s="535"/>
      <c r="I55" s="535"/>
      <c r="J55" s="276"/>
      <c r="K55" s="276"/>
    </row>
    <row r="56" spans="1:12" ht="13.5" customHeight="1">
      <c r="I56" s="287" t="s">
        <v>334</v>
      </c>
      <c r="J56" s="280">
        <v>150</v>
      </c>
      <c r="K56" s="288"/>
      <c r="L56" s="280">
        <f>J56*K56</f>
        <v>0</v>
      </c>
    </row>
    <row r="57" spans="1:12" ht="52.5" customHeight="1">
      <c r="A57" s="282">
        <v>8</v>
      </c>
      <c r="B57" s="535" t="s">
        <v>407</v>
      </c>
      <c r="C57" s="535"/>
      <c r="D57" s="535"/>
      <c r="E57" s="535"/>
      <c r="F57" s="535"/>
      <c r="G57" s="535"/>
      <c r="H57" s="535"/>
      <c r="I57" s="535"/>
      <c r="J57" s="276"/>
      <c r="K57" s="276"/>
    </row>
    <row r="58" spans="1:12" ht="13.5" customHeight="1">
      <c r="I58" s="287" t="s">
        <v>390</v>
      </c>
      <c r="J58" s="280">
        <v>2</v>
      </c>
      <c r="K58" s="288"/>
      <c r="L58" s="280">
        <f>J58*K58</f>
        <v>0</v>
      </c>
    </row>
    <row r="59" spans="1:12" ht="13.5" customHeight="1" thickBot="1">
      <c r="A59" s="293"/>
      <c r="B59" s="294"/>
      <c r="C59" s="294"/>
      <c r="D59" s="294"/>
      <c r="E59" s="294"/>
      <c r="F59" s="294"/>
      <c r="G59" s="294"/>
      <c r="H59" s="294"/>
      <c r="I59" s="299"/>
      <c r="J59" s="300"/>
      <c r="K59" s="291" t="s">
        <v>408</v>
      </c>
      <c r="L59" s="295">
        <f>SUM(L43:L58)</f>
        <v>0</v>
      </c>
    </row>
    <row r="60" spans="1:12" ht="13.5" customHeight="1" thickTop="1">
      <c r="A60" s="279"/>
      <c r="B60" s="296"/>
      <c r="C60" s="296"/>
      <c r="D60" s="296"/>
      <c r="E60" s="296"/>
      <c r="F60" s="296"/>
      <c r="G60" s="296"/>
      <c r="H60" s="296"/>
      <c r="I60" s="297"/>
      <c r="J60" s="276"/>
    </row>
    <row r="61" spans="1:12" ht="13.5" customHeight="1">
      <c r="A61" s="279"/>
      <c r="B61" s="296"/>
      <c r="C61" s="296"/>
      <c r="D61" s="296"/>
      <c r="E61" s="296"/>
      <c r="F61" s="296"/>
      <c r="G61" s="296"/>
      <c r="H61" s="296"/>
      <c r="I61" s="297"/>
      <c r="J61" s="276"/>
    </row>
    <row r="62" spans="1:12" ht="17.25" customHeight="1">
      <c r="A62" s="301" t="s">
        <v>409</v>
      </c>
      <c r="B62" s="302"/>
      <c r="C62" s="302"/>
      <c r="D62" s="302"/>
      <c r="E62" s="302"/>
      <c r="F62" s="296"/>
      <c r="G62" s="296"/>
      <c r="H62" s="296"/>
      <c r="I62" s="297"/>
      <c r="J62" s="276"/>
    </row>
    <row r="63" spans="1:12" ht="13.5" customHeight="1">
      <c r="A63" s="298"/>
      <c r="B63" s="296"/>
      <c r="C63" s="296"/>
      <c r="D63" s="296"/>
      <c r="E63" s="296"/>
      <c r="F63" s="296"/>
      <c r="G63" s="296"/>
      <c r="H63" s="296"/>
      <c r="I63" s="297"/>
      <c r="J63" s="276"/>
    </row>
    <row r="64" spans="1:12" ht="121.5" customHeight="1">
      <c r="A64" s="282">
        <v>1</v>
      </c>
      <c r="B64" s="535" t="s">
        <v>410</v>
      </c>
      <c r="C64" s="535"/>
      <c r="D64" s="535"/>
      <c r="E64" s="535"/>
      <c r="F64" s="535"/>
      <c r="G64" s="535"/>
      <c r="H64" s="535"/>
      <c r="I64" s="535"/>
      <c r="J64" s="276"/>
      <c r="K64" s="276"/>
    </row>
    <row r="65" spans="1:12" ht="18" customHeight="1">
      <c r="I65" s="287" t="s">
        <v>390</v>
      </c>
      <c r="J65" s="280">
        <v>260</v>
      </c>
      <c r="K65" s="288"/>
      <c r="L65" s="280">
        <f>J65*K65</f>
        <v>0</v>
      </c>
    </row>
    <row r="66" spans="1:12" ht="106.5" customHeight="1">
      <c r="A66" s="282">
        <v>2</v>
      </c>
      <c r="B66" s="535" t="s">
        <v>411</v>
      </c>
      <c r="C66" s="535"/>
      <c r="D66" s="535"/>
      <c r="E66" s="535"/>
      <c r="F66" s="535"/>
      <c r="G66" s="535"/>
      <c r="H66" s="535"/>
      <c r="I66" s="535"/>
      <c r="J66" s="276"/>
      <c r="K66" s="276"/>
    </row>
    <row r="67" spans="1:12" ht="18" customHeight="1">
      <c r="I67" s="287" t="s">
        <v>390</v>
      </c>
      <c r="J67" s="280">
        <v>244</v>
      </c>
      <c r="K67" s="288"/>
      <c r="L67" s="280">
        <f>J67*K67</f>
        <v>0</v>
      </c>
    </row>
    <row r="68" spans="1:12" ht="120" customHeight="1">
      <c r="A68" s="282">
        <v>3</v>
      </c>
      <c r="B68" s="535" t="s">
        <v>412</v>
      </c>
      <c r="C68" s="535"/>
      <c r="D68" s="535"/>
      <c r="E68" s="535"/>
      <c r="F68" s="535"/>
      <c r="G68" s="535"/>
      <c r="H68" s="535"/>
      <c r="I68" s="535"/>
      <c r="J68" s="276"/>
      <c r="K68" s="276"/>
    </row>
    <row r="69" spans="1:12" ht="13.5" customHeight="1">
      <c r="I69" s="287" t="s">
        <v>390</v>
      </c>
      <c r="J69" s="280">
        <v>15</v>
      </c>
      <c r="K69" s="288"/>
      <c r="L69" s="280">
        <f>J69*K69</f>
        <v>0</v>
      </c>
    </row>
    <row r="70" spans="1:12" ht="141.75" customHeight="1">
      <c r="A70" s="282">
        <v>4</v>
      </c>
      <c r="B70" s="535" t="s">
        <v>413</v>
      </c>
      <c r="C70" s="535"/>
      <c r="D70" s="535"/>
      <c r="E70" s="535"/>
      <c r="F70" s="535"/>
      <c r="G70" s="535"/>
      <c r="H70" s="535"/>
      <c r="I70" s="535"/>
      <c r="J70" s="276"/>
      <c r="K70" s="276"/>
    </row>
    <row r="71" spans="1:12" ht="13.5" customHeight="1">
      <c r="I71" s="287" t="s">
        <v>390</v>
      </c>
      <c r="J71" s="280">
        <v>20</v>
      </c>
      <c r="K71" s="288"/>
      <c r="L71" s="280">
        <f>J71*K71</f>
        <v>0</v>
      </c>
    </row>
    <row r="72" spans="1:12" ht="111" customHeight="1">
      <c r="A72" s="282">
        <v>5</v>
      </c>
      <c r="B72" s="535" t="s">
        <v>414</v>
      </c>
      <c r="C72" s="535"/>
      <c r="D72" s="535"/>
      <c r="E72" s="535"/>
      <c r="F72" s="535"/>
      <c r="G72" s="535"/>
      <c r="H72" s="535"/>
      <c r="I72" s="535"/>
      <c r="J72" s="276"/>
      <c r="K72" s="276"/>
    </row>
    <row r="73" spans="1:12" ht="13.5" customHeight="1">
      <c r="I73" s="287" t="s">
        <v>390</v>
      </c>
      <c r="J73" s="280">
        <v>18</v>
      </c>
      <c r="K73" s="288"/>
      <c r="L73" s="280">
        <f>J73*K73</f>
        <v>0</v>
      </c>
    </row>
    <row r="74" spans="1:12" ht="107.25" customHeight="1">
      <c r="A74" s="282">
        <v>6</v>
      </c>
      <c r="B74" s="535" t="s">
        <v>415</v>
      </c>
      <c r="C74" s="535"/>
      <c r="D74" s="535"/>
      <c r="E74" s="535"/>
      <c r="F74" s="535"/>
      <c r="G74" s="535"/>
      <c r="H74" s="535"/>
      <c r="I74" s="535"/>
      <c r="J74" s="276"/>
      <c r="K74" s="276"/>
    </row>
    <row r="75" spans="1:12" ht="13.5" customHeight="1">
      <c r="I75" s="287" t="s">
        <v>390</v>
      </c>
      <c r="J75" s="280">
        <v>3</v>
      </c>
      <c r="K75" s="288"/>
      <c r="L75" s="280">
        <f>J75*K75</f>
        <v>0</v>
      </c>
    </row>
    <row r="76" spans="1:12" ht="99" customHeight="1">
      <c r="A76" s="282">
        <v>7</v>
      </c>
      <c r="B76" s="535" t="s">
        <v>416</v>
      </c>
      <c r="C76" s="535"/>
      <c r="D76" s="535"/>
      <c r="E76" s="535"/>
      <c r="F76" s="535"/>
      <c r="G76" s="535"/>
      <c r="H76" s="535"/>
      <c r="I76" s="535"/>
      <c r="J76" s="276"/>
      <c r="K76" s="276"/>
    </row>
    <row r="77" spans="1:12" ht="13.5" customHeight="1">
      <c r="I77" s="287" t="s">
        <v>390</v>
      </c>
      <c r="J77" s="280">
        <v>4</v>
      </c>
      <c r="K77" s="288"/>
      <c r="L77" s="280">
        <f>J77*K77</f>
        <v>0</v>
      </c>
    </row>
    <row r="78" spans="1:12" ht="93" customHeight="1">
      <c r="A78" s="282">
        <v>8</v>
      </c>
      <c r="B78" s="535" t="s">
        <v>417</v>
      </c>
      <c r="C78" s="535"/>
      <c r="D78" s="535"/>
      <c r="E78" s="535"/>
      <c r="F78" s="535"/>
      <c r="G78" s="535"/>
      <c r="H78" s="535"/>
      <c r="I78" s="535"/>
      <c r="J78" s="276"/>
      <c r="K78" s="276"/>
    </row>
    <row r="79" spans="1:12" ht="13.5" customHeight="1">
      <c r="I79" s="287" t="s">
        <v>390</v>
      </c>
      <c r="J79" s="280">
        <v>20</v>
      </c>
      <c r="K79" s="288"/>
      <c r="L79" s="280">
        <f>J79*K79</f>
        <v>0</v>
      </c>
    </row>
    <row r="80" spans="1:12" ht="99" customHeight="1">
      <c r="A80" s="282">
        <v>9</v>
      </c>
      <c r="B80" s="534" t="s">
        <v>416</v>
      </c>
      <c r="C80" s="534"/>
      <c r="D80" s="534"/>
      <c r="E80" s="534"/>
      <c r="F80" s="534"/>
      <c r="G80" s="534"/>
      <c r="H80" s="534"/>
      <c r="I80" s="534"/>
      <c r="J80" s="276"/>
      <c r="K80" s="276"/>
    </row>
    <row r="81" spans="1:12" ht="13.5" customHeight="1">
      <c r="I81" s="287" t="s">
        <v>390</v>
      </c>
      <c r="J81" s="280">
        <v>4</v>
      </c>
      <c r="K81" s="288"/>
      <c r="L81" s="280">
        <f>J81*K81</f>
        <v>0</v>
      </c>
    </row>
    <row r="82" spans="1:12" ht="111" customHeight="1">
      <c r="A82" s="282">
        <v>10</v>
      </c>
      <c r="B82" s="534" t="s">
        <v>418</v>
      </c>
      <c r="C82" s="534"/>
      <c r="D82" s="534"/>
      <c r="E82" s="534"/>
      <c r="F82" s="534"/>
      <c r="G82" s="534"/>
      <c r="H82" s="534"/>
      <c r="I82" s="534"/>
      <c r="J82" s="276"/>
      <c r="K82" s="276"/>
    </row>
    <row r="83" spans="1:12" ht="13.5" customHeight="1">
      <c r="I83" s="287" t="s">
        <v>390</v>
      </c>
      <c r="J83" s="280">
        <v>2</v>
      </c>
      <c r="K83" s="288"/>
      <c r="L83" s="280">
        <f>J83*K83</f>
        <v>0</v>
      </c>
    </row>
    <row r="84" spans="1:12" ht="102" customHeight="1">
      <c r="A84" s="282">
        <v>11</v>
      </c>
      <c r="B84" s="534" t="s">
        <v>419</v>
      </c>
      <c r="C84" s="534"/>
      <c r="D84" s="534"/>
      <c r="E84" s="534"/>
      <c r="F84" s="534"/>
      <c r="G84" s="534"/>
      <c r="H84" s="534"/>
      <c r="I84" s="534"/>
      <c r="J84" s="276"/>
      <c r="K84" s="276"/>
    </row>
    <row r="85" spans="1:12" ht="13.5" customHeight="1">
      <c r="I85" s="287" t="s">
        <v>390</v>
      </c>
      <c r="J85" s="280">
        <v>2</v>
      </c>
      <c r="K85" s="288"/>
      <c r="L85" s="280">
        <f>J85*K85</f>
        <v>0</v>
      </c>
    </row>
    <row r="86" spans="1:12" ht="120.75" customHeight="1">
      <c r="A86" s="282">
        <v>12</v>
      </c>
      <c r="B86" s="534" t="s">
        <v>420</v>
      </c>
      <c r="C86" s="534"/>
      <c r="D86" s="534"/>
      <c r="E86" s="534"/>
      <c r="F86" s="534"/>
      <c r="G86" s="534"/>
      <c r="H86" s="534"/>
      <c r="I86" s="534"/>
      <c r="J86" s="276"/>
      <c r="K86" s="276"/>
    </row>
    <row r="87" spans="1:12" ht="13.5" customHeight="1">
      <c r="I87" s="287" t="s">
        <v>390</v>
      </c>
      <c r="J87" s="280">
        <v>6</v>
      </c>
      <c r="K87" s="288"/>
      <c r="L87" s="280">
        <f>J87*K87</f>
        <v>0</v>
      </c>
    </row>
    <row r="88" spans="1:12" ht="125.25" customHeight="1">
      <c r="A88" s="282">
        <v>13</v>
      </c>
      <c r="B88" s="534" t="s">
        <v>421</v>
      </c>
      <c r="C88" s="534"/>
      <c r="D88" s="534"/>
      <c r="E88" s="534"/>
      <c r="F88" s="534"/>
      <c r="G88" s="534"/>
      <c r="H88" s="534"/>
      <c r="I88" s="534"/>
      <c r="J88" s="276"/>
      <c r="K88" s="276"/>
    </row>
    <row r="89" spans="1:12" ht="13.5" customHeight="1">
      <c r="I89" s="287" t="s">
        <v>390</v>
      </c>
      <c r="J89" s="280">
        <v>21</v>
      </c>
      <c r="K89" s="288"/>
      <c r="L89" s="280">
        <f>J89*K89</f>
        <v>0</v>
      </c>
    </row>
    <row r="90" spans="1:12" ht="16.5" customHeight="1" thickBot="1">
      <c r="A90" s="293"/>
      <c r="B90" s="294"/>
      <c r="C90" s="294"/>
      <c r="D90" s="294"/>
      <c r="E90" s="294"/>
      <c r="F90" s="294"/>
      <c r="G90" s="294"/>
      <c r="H90" s="294"/>
      <c r="I90" s="299"/>
      <c r="J90" s="300"/>
      <c r="K90" s="291" t="s">
        <v>422</v>
      </c>
      <c r="L90" s="295">
        <f>SUM(L65:L89)</f>
        <v>0</v>
      </c>
    </row>
    <row r="91" spans="1:12" ht="15" customHeight="1" thickTop="1">
      <c r="A91" s="279"/>
      <c r="B91" s="296"/>
      <c r="C91" s="296"/>
      <c r="D91" s="296"/>
      <c r="E91" s="296"/>
      <c r="F91" s="296"/>
      <c r="G91" s="296"/>
      <c r="H91" s="296"/>
      <c r="I91" s="297"/>
      <c r="J91" s="276"/>
    </row>
    <row r="92" spans="1:12" ht="9" customHeight="1">
      <c r="A92" s="279"/>
      <c r="B92" s="296"/>
      <c r="C92" s="296"/>
      <c r="D92" s="296"/>
      <c r="E92" s="296"/>
      <c r="F92" s="296"/>
      <c r="G92" s="296"/>
      <c r="H92" s="296"/>
      <c r="I92" s="297"/>
      <c r="J92" s="276"/>
    </row>
    <row r="93" spans="1:12" ht="19.5" customHeight="1">
      <c r="A93" s="292" t="s">
        <v>423</v>
      </c>
      <c r="B93" s="296"/>
      <c r="C93" s="296"/>
      <c r="D93" s="296"/>
      <c r="E93" s="296"/>
      <c r="F93" s="296"/>
      <c r="G93" s="296"/>
      <c r="H93" s="296"/>
      <c r="I93" s="297"/>
      <c r="J93" s="276"/>
    </row>
    <row r="94" spans="1:12" ht="13.5" customHeight="1">
      <c r="I94" s="287"/>
      <c r="K94" s="288"/>
    </row>
    <row r="95" spans="1:12" ht="45" customHeight="1">
      <c r="A95" s="282">
        <v>1</v>
      </c>
      <c r="B95" s="534" t="s">
        <v>424</v>
      </c>
      <c r="C95" s="534"/>
      <c r="D95" s="534"/>
      <c r="E95" s="534"/>
      <c r="F95" s="534"/>
      <c r="G95" s="534"/>
      <c r="H95" s="534"/>
      <c r="I95" s="534"/>
      <c r="J95" s="276"/>
      <c r="K95" s="276"/>
    </row>
    <row r="96" spans="1:12" ht="13.5" customHeight="1">
      <c r="I96" s="287" t="s">
        <v>390</v>
      </c>
      <c r="J96" s="280">
        <v>115</v>
      </c>
      <c r="K96" s="288"/>
      <c r="L96" s="280">
        <f>J96*K96</f>
        <v>0</v>
      </c>
    </row>
    <row r="97" spans="1:15" ht="128.25" customHeight="1">
      <c r="A97" s="282">
        <v>2</v>
      </c>
      <c r="B97" s="535" t="s">
        <v>425</v>
      </c>
      <c r="C97" s="535"/>
      <c r="D97" s="535"/>
      <c r="E97" s="535"/>
      <c r="F97" s="535"/>
      <c r="G97" s="535"/>
      <c r="H97" s="535"/>
      <c r="I97" s="535"/>
      <c r="J97" s="276"/>
      <c r="K97" s="276"/>
    </row>
    <row r="98" spans="1:15" ht="13.5" customHeight="1">
      <c r="I98" s="287" t="s">
        <v>390</v>
      </c>
      <c r="J98" s="280">
        <v>115</v>
      </c>
      <c r="K98" s="288"/>
      <c r="L98" s="280">
        <f>J98*K98</f>
        <v>0</v>
      </c>
    </row>
    <row r="99" spans="1:15" ht="13.5" customHeight="1" thickBot="1">
      <c r="A99" s="293"/>
      <c r="B99" s="294"/>
      <c r="C99" s="294"/>
      <c r="D99" s="294"/>
      <c r="E99" s="294"/>
      <c r="F99" s="294"/>
      <c r="G99" s="294"/>
      <c r="H99" s="294"/>
      <c r="I99" s="299"/>
      <c r="J99" s="300"/>
      <c r="K99" s="291" t="s">
        <v>426</v>
      </c>
      <c r="L99" s="295">
        <f>SUM(L96:L98)</f>
        <v>0</v>
      </c>
    </row>
    <row r="100" spans="1:15" ht="13.5" customHeight="1" thickTop="1">
      <c r="A100" s="279"/>
      <c r="B100" s="296"/>
      <c r="C100" s="296"/>
      <c r="D100" s="296"/>
      <c r="E100" s="296"/>
      <c r="F100" s="296"/>
      <c r="G100" s="296"/>
      <c r="H100" s="296"/>
      <c r="I100" s="297"/>
      <c r="J100" s="276"/>
    </row>
    <row r="101" spans="1:15" ht="13.5" customHeight="1">
      <c r="A101" s="279"/>
      <c r="B101" s="296"/>
      <c r="C101" s="296"/>
      <c r="D101" s="296"/>
      <c r="E101" s="296"/>
      <c r="F101" s="296"/>
      <c r="G101" s="296"/>
      <c r="H101" s="296"/>
      <c r="I101" s="297"/>
      <c r="J101" s="276"/>
    </row>
    <row r="102" spans="1:15" ht="15.75" customHeight="1">
      <c r="A102" s="292" t="s">
        <v>427</v>
      </c>
      <c r="B102" s="296"/>
      <c r="C102" s="296"/>
      <c r="D102" s="296"/>
      <c r="E102" s="296"/>
      <c r="F102" s="296"/>
      <c r="G102" s="296"/>
      <c r="H102" s="296"/>
      <c r="I102" s="297"/>
      <c r="J102" s="276"/>
    </row>
    <row r="103" spans="1:15" ht="13.5" customHeight="1">
      <c r="A103" s="298"/>
      <c r="B103" s="296"/>
      <c r="C103" s="296"/>
      <c r="D103" s="296"/>
      <c r="E103" s="296"/>
      <c r="F103" s="296"/>
      <c r="G103" s="296"/>
      <c r="H103" s="296"/>
      <c r="I103" s="297"/>
      <c r="J103" s="276"/>
    </row>
    <row r="104" spans="1:15" ht="72" customHeight="1">
      <c r="A104" s="282">
        <v>1</v>
      </c>
      <c r="B104" s="535" t="s">
        <v>428</v>
      </c>
      <c r="C104" s="535"/>
      <c r="D104" s="535"/>
      <c r="E104" s="535"/>
      <c r="F104" s="535"/>
      <c r="G104" s="535"/>
      <c r="H104" s="535"/>
      <c r="I104" s="535"/>
      <c r="J104" s="276"/>
      <c r="K104" s="276"/>
      <c r="L104" s="276"/>
    </row>
    <row r="105" spans="1:15" ht="13.5" customHeight="1">
      <c r="I105" s="287" t="s">
        <v>390</v>
      </c>
      <c r="J105" s="280">
        <v>2</v>
      </c>
      <c r="K105" s="288"/>
      <c r="L105" s="280">
        <f>J105*K105</f>
        <v>0</v>
      </c>
    </row>
    <row r="106" spans="1:15" s="303" customFormat="1" ht="15" customHeight="1" thickBot="1">
      <c r="A106" s="293"/>
      <c r="B106" s="294"/>
      <c r="C106" s="294"/>
      <c r="D106" s="294"/>
      <c r="E106" s="294"/>
      <c r="F106" s="294"/>
      <c r="G106" s="294"/>
      <c r="H106" s="294"/>
      <c r="I106" s="299"/>
      <c r="J106" s="300"/>
      <c r="K106" s="291" t="s">
        <v>429</v>
      </c>
      <c r="L106" s="295">
        <f>SUM(L104:L105)</f>
        <v>0</v>
      </c>
      <c r="O106" s="274"/>
    </row>
    <row r="107" spans="1:15" ht="13.5" customHeight="1" thickTop="1">
      <c r="A107" s="304"/>
      <c r="B107" s="296"/>
      <c r="C107" s="296"/>
      <c r="D107" s="296"/>
      <c r="E107" s="296"/>
      <c r="F107" s="296"/>
      <c r="G107" s="296"/>
      <c r="H107" s="296"/>
      <c r="I107" s="297"/>
      <c r="J107" s="276"/>
      <c r="K107" s="276"/>
      <c r="L107" s="305"/>
    </row>
    <row r="108" spans="1:15" ht="13.5" customHeight="1">
      <c r="A108" s="304"/>
      <c r="B108" s="296"/>
      <c r="C108" s="296"/>
      <c r="D108" s="296"/>
      <c r="E108" s="296"/>
      <c r="F108" s="296"/>
      <c r="G108" s="296"/>
      <c r="H108" s="296"/>
      <c r="I108" s="297"/>
      <c r="J108" s="276"/>
      <c r="K108" s="276"/>
      <c r="L108" s="305"/>
    </row>
    <row r="109" spans="1:15" s="306" customFormat="1" ht="16.5" customHeight="1">
      <c r="A109" s="536" t="s">
        <v>430</v>
      </c>
      <c r="B109" s="536"/>
      <c r="C109" s="536"/>
      <c r="D109" s="536"/>
      <c r="E109" s="536"/>
      <c r="F109" s="536"/>
      <c r="G109" s="536"/>
      <c r="H109" s="536"/>
      <c r="I109" s="536"/>
      <c r="J109" s="536"/>
      <c r="K109" s="536"/>
      <c r="L109" s="536"/>
      <c r="O109" s="274"/>
    </row>
    <row r="110" spans="1:15" ht="18" customHeight="1">
      <c r="A110" s="279"/>
      <c r="B110" s="279"/>
      <c r="C110" s="279"/>
      <c r="D110" s="279"/>
      <c r="E110" s="279"/>
      <c r="F110" s="279"/>
      <c r="G110" s="279"/>
      <c r="H110" s="279"/>
      <c r="I110" s="279"/>
      <c r="J110" s="276"/>
    </row>
    <row r="111" spans="1:15" ht="32.25" customHeight="1">
      <c r="A111" s="282">
        <v>1</v>
      </c>
      <c r="B111" s="534" t="s">
        <v>431</v>
      </c>
      <c r="C111" s="534"/>
      <c r="D111" s="534"/>
      <c r="E111" s="534"/>
      <c r="F111" s="534"/>
      <c r="G111" s="534"/>
      <c r="H111" s="534"/>
      <c r="I111" s="534"/>
      <c r="J111" s="276"/>
      <c r="K111" s="276"/>
      <c r="L111" s="276"/>
    </row>
    <row r="112" spans="1:15" ht="13.5" customHeight="1">
      <c r="I112" s="287" t="s">
        <v>381</v>
      </c>
      <c r="J112" s="280">
        <v>500</v>
      </c>
      <c r="K112" s="288"/>
      <c r="L112" s="280">
        <f>J112*K112</f>
        <v>0</v>
      </c>
    </row>
    <row r="113" spans="1:12" ht="13.5" customHeight="1" thickBot="1">
      <c r="A113" s="293"/>
      <c r="B113" s="294"/>
      <c r="C113" s="294"/>
      <c r="D113" s="294"/>
      <c r="E113" s="294"/>
      <c r="F113" s="294"/>
      <c r="G113" s="294"/>
      <c r="H113" s="294"/>
      <c r="I113" s="299"/>
      <c r="J113" s="300"/>
      <c r="K113" s="291" t="s">
        <v>432</v>
      </c>
      <c r="L113" s="295">
        <f>SUM(L111:L112)</f>
        <v>0</v>
      </c>
    </row>
    <row r="114" spans="1:12" ht="13.5" customHeight="1" thickTop="1">
      <c r="A114" s="304"/>
      <c r="B114" s="296"/>
      <c r="C114" s="296"/>
      <c r="D114" s="296"/>
      <c r="E114" s="296"/>
      <c r="F114" s="296"/>
      <c r="G114" s="296"/>
      <c r="H114" s="296"/>
      <c r="I114" s="297"/>
      <c r="J114" s="276"/>
      <c r="K114" s="276"/>
      <c r="L114" s="305"/>
    </row>
    <row r="115" spans="1:12" ht="15" customHeight="1"/>
    <row r="116" spans="1:12" ht="15" customHeight="1"/>
    <row r="117" spans="1:12" ht="15" customHeight="1"/>
    <row r="118" spans="1:12" ht="15" customHeight="1"/>
    <row r="119" spans="1:12" ht="15" customHeight="1"/>
    <row r="120" spans="1:12" ht="15" customHeight="1">
      <c r="E120" s="532" t="s">
        <v>433</v>
      </c>
      <c r="F120" s="532"/>
      <c r="G120" s="532"/>
      <c r="H120" s="532"/>
      <c r="I120" s="532"/>
      <c r="J120" s="532"/>
      <c r="K120" s="532"/>
      <c r="L120" s="532"/>
    </row>
    <row r="121" spans="1:12" ht="15" customHeight="1">
      <c r="I121" s="297"/>
      <c r="L121" s="288"/>
    </row>
    <row r="122" spans="1:12" ht="15" customHeight="1">
      <c r="F122" s="275"/>
      <c r="G122" s="275"/>
      <c r="H122" s="275"/>
      <c r="I122" s="297" t="s">
        <v>434</v>
      </c>
      <c r="J122" s="276"/>
      <c r="K122" s="276"/>
      <c r="L122" s="276">
        <f>L18</f>
        <v>0</v>
      </c>
    </row>
    <row r="123" spans="1:12" ht="15" customHeight="1">
      <c r="F123" s="307"/>
      <c r="G123" s="308"/>
      <c r="H123" s="307"/>
      <c r="I123" s="309" t="s">
        <v>435</v>
      </c>
      <c r="J123" s="276"/>
      <c r="K123" s="276"/>
      <c r="L123" s="276">
        <f>L38</f>
        <v>0</v>
      </c>
    </row>
    <row r="124" spans="1:12" ht="15" customHeight="1">
      <c r="C124" s="310"/>
      <c r="D124" s="307"/>
      <c r="F124" s="307"/>
      <c r="G124" s="308"/>
      <c r="H124" s="307"/>
      <c r="I124" s="309" t="s">
        <v>436</v>
      </c>
      <c r="J124" s="276"/>
      <c r="K124" s="276"/>
      <c r="L124" s="276">
        <f>L59</f>
        <v>0</v>
      </c>
    </row>
    <row r="125" spans="1:12" ht="15" customHeight="1">
      <c r="C125" s="310"/>
      <c r="D125" s="307"/>
      <c r="F125" s="307"/>
      <c r="G125" s="308"/>
      <c r="H125" s="307"/>
      <c r="I125" s="309" t="s">
        <v>409</v>
      </c>
      <c r="J125" s="276"/>
      <c r="K125" s="276"/>
      <c r="L125" s="276">
        <f>L90</f>
        <v>0</v>
      </c>
    </row>
    <row r="126" spans="1:12" ht="15" customHeight="1">
      <c r="C126" s="310"/>
      <c r="D126" s="307"/>
      <c r="F126" s="307"/>
      <c r="G126" s="308"/>
      <c r="H126" s="307"/>
      <c r="I126" s="309" t="s">
        <v>437</v>
      </c>
      <c r="J126" s="276"/>
      <c r="K126" s="311"/>
      <c r="L126" s="276">
        <f>L99</f>
        <v>0</v>
      </c>
    </row>
    <row r="127" spans="1:12" ht="15" customHeight="1">
      <c r="C127" s="310"/>
      <c r="D127" s="307"/>
      <c r="F127" s="307"/>
      <c r="G127" s="308"/>
      <c r="H127" s="307"/>
      <c r="I127" s="309" t="s">
        <v>438</v>
      </c>
      <c r="J127" s="276"/>
      <c r="K127" s="276"/>
      <c r="L127" s="276">
        <f>L106</f>
        <v>0</v>
      </c>
    </row>
    <row r="128" spans="1:12" ht="15" customHeight="1">
      <c r="C128" s="310"/>
      <c r="D128" s="307"/>
      <c r="F128" s="307"/>
      <c r="G128" s="308"/>
      <c r="H128" s="307"/>
      <c r="I128" s="312" t="s">
        <v>439</v>
      </c>
      <c r="J128" s="313"/>
      <c r="K128" s="313"/>
      <c r="L128" s="313">
        <f>L113</f>
        <v>0</v>
      </c>
    </row>
    <row r="129" spans="5:12" ht="15" customHeight="1">
      <c r="K129" s="288" t="s">
        <v>440</v>
      </c>
      <c r="L129" s="280">
        <f>SUM(L121:L128)</f>
        <v>0</v>
      </c>
    </row>
    <row r="130" spans="5:12" ht="15" customHeight="1">
      <c r="K130" s="288"/>
    </row>
    <row r="131" spans="5:12" ht="15" customHeight="1">
      <c r="K131" s="288"/>
    </row>
    <row r="135" spans="5:12">
      <c r="J135" s="313"/>
      <c r="K135" s="313"/>
      <c r="L135" s="313"/>
    </row>
    <row r="136" spans="5:12">
      <c r="J136" s="533" t="s">
        <v>441</v>
      </c>
      <c r="K136" s="533"/>
      <c r="L136" s="533"/>
    </row>
    <row r="138" spans="5:12">
      <c r="J138" s="276"/>
      <c r="K138" s="276"/>
      <c r="L138" s="276"/>
    </row>
    <row r="139" spans="5:12">
      <c r="J139" s="276"/>
      <c r="K139" s="276"/>
      <c r="L139" s="276"/>
    </row>
    <row r="144" spans="5:12">
      <c r="E144" s="308"/>
      <c r="F144" s="307"/>
      <c r="G144" s="308"/>
      <c r="H144" s="307"/>
      <c r="I144" s="308"/>
      <c r="J144" s="276"/>
      <c r="K144" s="276"/>
      <c r="L144" s="276"/>
    </row>
    <row r="145" spans="5:12">
      <c r="E145" s="308"/>
      <c r="F145" s="307"/>
      <c r="G145" s="308"/>
      <c r="H145" s="307"/>
      <c r="I145" s="308"/>
      <c r="J145" s="276"/>
      <c r="K145" s="276"/>
      <c r="L145" s="276"/>
    </row>
    <row r="146" spans="5:12">
      <c r="E146" s="308"/>
      <c r="F146" s="307"/>
      <c r="G146" s="308"/>
      <c r="H146" s="307"/>
      <c r="I146" s="308"/>
      <c r="J146" s="276"/>
      <c r="K146" s="276"/>
      <c r="L146" s="276"/>
    </row>
    <row r="147" spans="5:12">
      <c r="E147" s="308"/>
      <c r="F147" s="307"/>
      <c r="G147" s="308"/>
      <c r="H147" s="307"/>
      <c r="I147" s="308"/>
      <c r="J147" s="276"/>
      <c r="K147" s="276"/>
      <c r="L147" s="276"/>
    </row>
    <row r="148" spans="5:12">
      <c r="E148" s="308"/>
      <c r="F148" s="307"/>
      <c r="G148" s="308"/>
      <c r="H148" s="307"/>
      <c r="I148" s="308"/>
      <c r="J148" s="276"/>
      <c r="K148" s="276"/>
      <c r="L148" s="276"/>
    </row>
    <row r="149" spans="5:12">
      <c r="E149" s="308"/>
      <c r="F149" s="307"/>
      <c r="G149" s="308"/>
      <c r="H149" s="307"/>
      <c r="I149" s="308"/>
      <c r="J149" s="276"/>
      <c r="K149" s="276"/>
      <c r="L149" s="276"/>
    </row>
    <row r="150" spans="5:12">
      <c r="E150" s="308"/>
      <c r="F150" s="307"/>
      <c r="G150" s="308"/>
      <c r="H150" s="307"/>
      <c r="I150" s="308"/>
      <c r="J150" s="276"/>
      <c r="K150" s="276"/>
      <c r="L150" s="276"/>
    </row>
    <row r="151" spans="5:12">
      <c r="E151" s="308"/>
      <c r="F151" s="307"/>
      <c r="G151" s="308"/>
      <c r="H151" s="307"/>
      <c r="I151" s="308"/>
      <c r="J151" s="276"/>
      <c r="K151" s="276"/>
      <c r="L151" s="276"/>
    </row>
    <row r="152" spans="5:12" ht="10.5" customHeight="1"/>
    <row r="153" spans="5:12">
      <c r="I153" s="286" t="s">
        <v>442</v>
      </c>
      <c r="J153" s="276"/>
      <c r="K153" s="276"/>
      <c r="L153" s="276"/>
    </row>
    <row r="154" spans="5:12">
      <c r="J154" s="276"/>
      <c r="K154" s="276"/>
      <c r="L154" s="276"/>
    </row>
    <row r="155" spans="5:12">
      <c r="J155" s="276"/>
      <c r="K155" s="276"/>
      <c r="L155" s="276"/>
    </row>
    <row r="156" spans="5:12">
      <c r="J156" s="276"/>
      <c r="K156" s="276"/>
      <c r="L156" s="276"/>
    </row>
  </sheetData>
  <mergeCells count="44">
    <mergeCell ref="B28:I28"/>
    <mergeCell ref="A1:L1"/>
    <mergeCell ref="B2:I2"/>
    <mergeCell ref="B6:I6"/>
    <mergeCell ref="B8:I8"/>
    <mergeCell ref="B10:I10"/>
    <mergeCell ref="B12:I12"/>
    <mergeCell ref="B14:I14"/>
    <mergeCell ref="B16:I16"/>
    <mergeCell ref="B22:I22"/>
    <mergeCell ref="B24:I24"/>
    <mergeCell ref="B26:I26"/>
    <mergeCell ref="B57:I57"/>
    <mergeCell ref="B30:I30"/>
    <mergeCell ref="B32:I32"/>
    <mergeCell ref="B34:I34"/>
    <mergeCell ref="B36:I36"/>
    <mergeCell ref="B43:I43"/>
    <mergeCell ref="B45:I45"/>
    <mergeCell ref="B47:I47"/>
    <mergeCell ref="B49:I49"/>
    <mergeCell ref="B51:I51"/>
    <mergeCell ref="B53:I53"/>
    <mergeCell ref="B55:I55"/>
    <mergeCell ref="B86:I86"/>
    <mergeCell ref="B64:I64"/>
    <mergeCell ref="B66:I66"/>
    <mergeCell ref="B68:I68"/>
    <mergeCell ref="B70:I70"/>
    <mergeCell ref="B72:I72"/>
    <mergeCell ref="B74:I74"/>
    <mergeCell ref="B76:I76"/>
    <mergeCell ref="B78:I78"/>
    <mergeCell ref="B80:I80"/>
    <mergeCell ref="B82:I82"/>
    <mergeCell ref="B84:I84"/>
    <mergeCell ref="E120:L120"/>
    <mergeCell ref="J136:L136"/>
    <mergeCell ref="B88:I88"/>
    <mergeCell ref="B95:I95"/>
    <mergeCell ref="B97:I97"/>
    <mergeCell ref="B104:I104"/>
    <mergeCell ref="A109:L109"/>
    <mergeCell ref="B111:I111"/>
  </mergeCells>
  <conditionalFormatting sqref="K153 K136 L89 L122:L65493 B111:I111 L110:L112 L100:L105 B104:I104 B97:I97 L98 L91:L94 B95:I95 L96 L60:L63 B64:I64 L65 B49:I49 L48 B47:I47 L46 B45:I45 L39:L42 B43:I43 L44 B22:I22 B24:I24 B26:I26 B28:I28 B30:I30 B32:I32 B34:I34 B36:I36 B51:I51 L50:L52 L54 B53:I53 L56 B55:I55 B57:I57 L58 L67 B66:I66 L69 B68:I68 L71 B70:I70 L73 B72:I72 L75 B74:I74 L77 B76:I76 L79 B78:I78 B80:I80 L81 B82:I82 L83 B84:I84 L85 B86:I86 L87 B88:I88 L115:L119 B16:I16 B2:I2 B6:I6 B8:I8 B10:I10 B12:I12 B14:I14 L15:L37 L2:L13">
    <cfRule type="cellIs" dxfId="0" priority="1" stopIfTrue="1" operator="equal">
      <formula>0</formula>
    </cfRule>
  </conditionalFormatting>
  <pageMargins left="0.7" right="0.7" top="0.75" bottom="0.75" header="0.3" footer="0.3"/>
  <pageSetup scale="74" orientation="portrait" horizontalDpi="1200" verticalDpi="1200" r:id="rId1"/>
  <rowBreaks count="2" manualBreakCount="2">
    <brk id="60" max="11" man="1"/>
    <brk id="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42"/>
  <sheetViews>
    <sheetView view="pageBreakPreview" topLeftCell="A138" zoomScaleNormal="100" zoomScaleSheetLayoutView="100" workbookViewId="0">
      <selection activeCell="F161" sqref="F161"/>
    </sheetView>
  </sheetViews>
  <sheetFormatPr defaultRowHeight="12.75"/>
  <cols>
    <col min="1" max="1" width="6.83203125" style="179" customWidth="1"/>
    <col min="2" max="2" width="61" style="163" customWidth="1"/>
    <col min="3" max="3" width="5.5" style="177" customWidth="1"/>
    <col min="4" max="4" width="10.83203125" style="79" customWidth="1"/>
    <col min="5" max="5" width="2.83203125" style="177" customWidth="1"/>
    <col min="6" max="6" width="15.5" style="182" customWidth="1"/>
    <col min="7" max="7" width="2.33203125" style="177" customWidth="1"/>
    <col min="8" max="8" width="22.83203125" style="178" customWidth="1"/>
    <col min="9" max="10" width="9.33203125" style="174" customWidth="1"/>
    <col min="11" max="11" width="15.33203125" style="174" customWidth="1"/>
    <col min="12" max="24" width="9.33203125" style="174" customWidth="1"/>
    <col min="25" max="16384" width="9.33203125" style="174"/>
  </cols>
  <sheetData>
    <row r="2" spans="1:8" s="267" customFormat="1" ht="20.100000000000001" customHeight="1">
      <c r="A2" s="544" t="s">
        <v>443</v>
      </c>
      <c r="B2" s="544"/>
      <c r="C2" s="544"/>
      <c r="D2" s="544"/>
      <c r="E2" s="544"/>
      <c r="F2" s="544"/>
      <c r="G2" s="544"/>
      <c r="H2" s="544"/>
    </row>
    <row r="3" spans="1:8" s="267" customFormat="1" ht="52.5" customHeight="1">
      <c r="A3" s="530" t="s">
        <v>444</v>
      </c>
      <c r="B3" s="531"/>
      <c r="C3" s="531"/>
      <c r="D3" s="531"/>
      <c r="E3" s="531"/>
      <c r="F3" s="531"/>
      <c r="G3" s="531"/>
      <c r="H3" s="531"/>
    </row>
    <row r="4" spans="1:8" s="267" customFormat="1" ht="11.25" customHeight="1">
      <c r="A4" s="314"/>
      <c r="B4" s="315"/>
      <c r="C4" s="315"/>
      <c r="D4" s="315"/>
      <c r="E4" s="315"/>
      <c r="F4" s="315"/>
      <c r="G4" s="315"/>
      <c r="H4" s="315"/>
    </row>
    <row r="5" spans="1:8" s="322" customFormat="1">
      <c r="A5" s="316" t="s">
        <v>445</v>
      </c>
      <c r="B5" s="317" t="s">
        <v>446</v>
      </c>
      <c r="C5" s="318" t="s">
        <v>3</v>
      </c>
      <c r="D5" s="319" t="s">
        <v>447</v>
      </c>
      <c r="E5" s="318"/>
      <c r="F5" s="320" t="s">
        <v>448</v>
      </c>
      <c r="G5" s="318"/>
      <c r="H5" s="321" t="s">
        <v>449</v>
      </c>
    </row>
    <row r="6" spans="1:8" ht="15.75" customHeight="1">
      <c r="B6" s="15"/>
      <c r="C6" s="16"/>
      <c r="D6" s="183"/>
      <c r="E6" s="5"/>
      <c r="F6" s="51"/>
      <c r="G6" s="196"/>
      <c r="H6" s="197"/>
    </row>
    <row r="7" spans="1:8" ht="20.25" customHeight="1">
      <c r="A7" s="323"/>
      <c r="B7" s="324" t="s">
        <v>450</v>
      </c>
      <c r="C7" s="16"/>
      <c r="D7" s="183"/>
      <c r="E7" s="5"/>
      <c r="F7" s="51"/>
      <c r="G7" s="196"/>
      <c r="H7" s="197"/>
    </row>
    <row r="8" spans="1:8" ht="51" customHeight="1">
      <c r="A8" s="179">
        <v>1</v>
      </c>
      <c r="B8" s="164" t="s">
        <v>451</v>
      </c>
      <c r="C8" s="177" t="s">
        <v>9</v>
      </c>
      <c r="D8" s="79">
        <v>10</v>
      </c>
      <c r="E8" s="177" t="s">
        <v>7</v>
      </c>
      <c r="G8" s="176" t="s">
        <v>8</v>
      </c>
      <c r="H8" s="17">
        <f>D8*F8</f>
        <v>0</v>
      </c>
    </row>
    <row r="9" spans="1:8" ht="15" customHeight="1">
      <c r="G9" s="176"/>
      <c r="H9" s="17"/>
    </row>
    <row r="10" spans="1:8" ht="118.5" customHeight="1">
      <c r="A10" s="179">
        <v>2</v>
      </c>
      <c r="B10" s="164" t="s">
        <v>452</v>
      </c>
      <c r="C10" s="177" t="s">
        <v>334</v>
      </c>
      <c r="D10" s="183">
        <v>4500</v>
      </c>
      <c r="E10" s="16" t="s">
        <v>7</v>
      </c>
      <c r="F10" s="51"/>
      <c r="G10" s="176" t="s">
        <v>8</v>
      </c>
      <c r="H10" s="17">
        <f>D10*F10</f>
        <v>0</v>
      </c>
    </row>
    <row r="11" spans="1:8" ht="12.75" customHeight="1">
      <c r="D11" s="183"/>
      <c r="E11" s="16"/>
      <c r="F11" s="51"/>
      <c r="G11" s="176"/>
      <c r="H11" s="17"/>
    </row>
    <row r="12" spans="1:8" ht="51.75" customHeight="1">
      <c r="A12" s="179">
        <v>3</v>
      </c>
      <c r="B12" s="32" t="s">
        <v>453</v>
      </c>
      <c r="C12" s="177" t="s">
        <v>9</v>
      </c>
      <c r="D12" s="183">
        <v>440</v>
      </c>
      <c r="E12" s="177" t="s">
        <v>7</v>
      </c>
      <c r="F12" s="51"/>
      <c r="G12" s="176" t="s">
        <v>8</v>
      </c>
      <c r="H12" s="17">
        <f>D12*F12</f>
        <v>0</v>
      </c>
    </row>
    <row r="13" spans="1:8" ht="12.75" customHeight="1">
      <c r="D13" s="183"/>
      <c r="F13" s="51"/>
      <c r="G13" s="176"/>
      <c r="H13" s="17"/>
    </row>
    <row r="14" spans="1:8" ht="25.5" customHeight="1">
      <c r="A14" s="179">
        <v>4</v>
      </c>
      <c r="B14" s="164" t="s">
        <v>454</v>
      </c>
      <c r="C14" s="177" t="s">
        <v>9</v>
      </c>
      <c r="D14" s="183">
        <v>110</v>
      </c>
      <c r="E14" s="16" t="s">
        <v>7</v>
      </c>
      <c r="F14" s="51"/>
      <c r="G14" s="176" t="s">
        <v>8</v>
      </c>
      <c r="H14" s="17">
        <f>D14*F14</f>
        <v>0</v>
      </c>
    </row>
    <row r="15" spans="1:8" ht="12.75" customHeight="1">
      <c r="B15" s="208"/>
      <c r="D15" s="183"/>
      <c r="E15" s="16"/>
      <c r="F15" s="51"/>
      <c r="G15" s="176"/>
      <c r="H15" s="17"/>
    </row>
    <row r="16" spans="1:8" ht="36.75" customHeight="1">
      <c r="A16" s="179">
        <v>5</v>
      </c>
      <c r="B16" s="32" t="s">
        <v>455</v>
      </c>
      <c r="C16" s="177" t="s">
        <v>9</v>
      </c>
      <c r="D16" s="183">
        <v>4</v>
      </c>
      <c r="E16" s="16" t="s">
        <v>7</v>
      </c>
      <c r="F16" s="51"/>
      <c r="G16" s="176" t="s">
        <v>8</v>
      </c>
      <c r="H16" s="17">
        <f>D16*F16</f>
        <v>0</v>
      </c>
    </row>
    <row r="17" spans="1:11" ht="12.75" customHeight="1">
      <c r="B17" s="208"/>
      <c r="D17" s="183"/>
      <c r="E17" s="16"/>
      <c r="F17" s="51"/>
      <c r="G17" s="176"/>
      <c r="H17" s="17"/>
    </row>
    <row r="18" spans="1:11" ht="29.25" customHeight="1">
      <c r="A18" s="179">
        <v>6</v>
      </c>
      <c r="B18" s="32" t="s">
        <v>456</v>
      </c>
      <c r="C18" s="177" t="s">
        <v>9</v>
      </c>
      <c r="D18" s="183">
        <v>8</v>
      </c>
      <c r="E18" s="16" t="s">
        <v>7</v>
      </c>
      <c r="G18" s="176" t="s">
        <v>8</v>
      </c>
      <c r="H18" s="17">
        <f>D18*F18</f>
        <v>0</v>
      </c>
    </row>
    <row r="19" spans="1:11" ht="12.75" customHeight="1">
      <c r="B19" s="208"/>
      <c r="D19" s="183"/>
      <c r="E19" s="16"/>
      <c r="G19" s="176"/>
      <c r="H19" s="17"/>
    </row>
    <row r="20" spans="1:11" ht="70.5" customHeight="1">
      <c r="A20" s="179">
        <v>7</v>
      </c>
      <c r="B20" s="164" t="s">
        <v>457</v>
      </c>
      <c r="C20" s="177" t="s">
        <v>9</v>
      </c>
      <c r="D20" s="183">
        <v>200</v>
      </c>
      <c r="E20" s="16" t="s">
        <v>7</v>
      </c>
      <c r="F20" s="51"/>
      <c r="G20" s="176" t="s">
        <v>8</v>
      </c>
      <c r="H20" s="17">
        <f>D20*F20</f>
        <v>0</v>
      </c>
    </row>
    <row r="21" spans="1:11" ht="12.75" customHeight="1">
      <c r="B21" s="39"/>
      <c r="D21" s="183"/>
      <c r="E21" s="16"/>
      <c r="F21" s="51"/>
      <c r="G21" s="176"/>
      <c r="H21" s="17"/>
    </row>
    <row r="22" spans="1:11" ht="68.25" customHeight="1">
      <c r="A22" s="179">
        <v>8</v>
      </c>
      <c r="B22" s="185" t="s">
        <v>458</v>
      </c>
      <c r="C22" s="211" t="s">
        <v>9</v>
      </c>
      <c r="D22" s="183">
        <v>200</v>
      </c>
      <c r="E22" s="177" t="s">
        <v>7</v>
      </c>
      <c r="F22" s="53"/>
      <c r="G22" s="176" t="s">
        <v>8</v>
      </c>
      <c r="H22" s="178">
        <f>D22*F22</f>
        <v>0</v>
      </c>
    </row>
    <row r="23" spans="1:11" ht="12.75" customHeight="1">
      <c r="C23" s="211"/>
      <c r="D23" s="183"/>
      <c r="F23" s="53"/>
      <c r="G23" s="176"/>
    </row>
    <row r="24" spans="1:11" ht="15.75" customHeight="1">
      <c r="A24" s="179">
        <v>9</v>
      </c>
      <c r="B24" s="163" t="s">
        <v>459</v>
      </c>
      <c r="C24" s="177" t="s">
        <v>334</v>
      </c>
      <c r="D24" s="183">
        <v>1000</v>
      </c>
      <c r="E24" s="177" t="s">
        <v>7</v>
      </c>
      <c r="F24" s="53"/>
      <c r="G24" s="176" t="s">
        <v>8</v>
      </c>
      <c r="H24" s="178">
        <f>D24*F24</f>
        <v>0</v>
      </c>
    </row>
    <row r="25" spans="1:11" ht="12.75" customHeight="1">
      <c r="D25" s="183"/>
      <c r="F25" s="53"/>
      <c r="G25" s="176"/>
    </row>
    <row r="26" spans="1:11" ht="15.75" customHeight="1">
      <c r="A26" s="179">
        <v>10</v>
      </c>
      <c r="B26" s="163" t="s">
        <v>460</v>
      </c>
      <c r="C26" s="177" t="s">
        <v>334</v>
      </c>
      <c r="D26" s="183">
        <v>1000</v>
      </c>
      <c r="E26" s="177" t="s">
        <v>7</v>
      </c>
      <c r="F26" s="53"/>
      <c r="G26" s="176" t="s">
        <v>8</v>
      </c>
      <c r="H26" s="178">
        <f>D26*F26</f>
        <v>0</v>
      </c>
    </row>
    <row r="27" spans="1:11" ht="14.25" customHeight="1">
      <c r="B27" s="325"/>
      <c r="D27" s="183"/>
      <c r="F27" s="53"/>
      <c r="G27" s="176"/>
    </row>
    <row r="28" spans="1:11" ht="26.25" customHeight="1">
      <c r="A28" s="179">
        <v>11</v>
      </c>
      <c r="B28" s="163" t="s">
        <v>461</v>
      </c>
      <c r="C28" s="177" t="s">
        <v>9</v>
      </c>
      <c r="D28" s="183">
        <v>4</v>
      </c>
      <c r="E28" s="177" t="s">
        <v>7</v>
      </c>
      <c r="F28" s="53"/>
      <c r="G28" s="176" t="s">
        <v>8</v>
      </c>
      <c r="H28" s="178">
        <f>D28*F28</f>
        <v>0</v>
      </c>
    </row>
    <row r="29" spans="1:11" ht="12.75" customHeight="1">
      <c r="B29" s="212"/>
      <c r="D29" s="183"/>
      <c r="F29" s="53"/>
      <c r="G29" s="176"/>
    </row>
    <row r="30" spans="1:11" ht="28.5" customHeight="1">
      <c r="A30" s="179">
        <v>12</v>
      </c>
      <c r="B30" s="163" t="s">
        <v>462</v>
      </c>
      <c r="C30" s="177" t="s">
        <v>463</v>
      </c>
      <c r="D30" s="183">
        <v>1</v>
      </c>
      <c r="E30" s="177" t="s">
        <v>7</v>
      </c>
      <c r="F30" s="53"/>
      <c r="G30" s="176" t="s">
        <v>8</v>
      </c>
      <c r="H30" s="178">
        <f>D30*F30</f>
        <v>0</v>
      </c>
    </row>
    <row r="31" spans="1:11" ht="12.75" customHeight="1">
      <c r="D31" s="183"/>
      <c r="F31" s="53"/>
      <c r="G31" s="176"/>
    </row>
    <row r="32" spans="1:11" s="267" customFormat="1" ht="24.75" customHeight="1">
      <c r="A32" s="44"/>
      <c r="B32" s="545" t="s">
        <v>464</v>
      </c>
      <c r="C32" s="545"/>
      <c r="D32" s="545"/>
      <c r="E32" s="545"/>
      <c r="F32" s="545"/>
      <c r="G32" s="326"/>
      <c r="H32" s="327">
        <f>SUM(H8:H31)</f>
        <v>0</v>
      </c>
      <c r="K32" s="174"/>
    </row>
    <row r="33" spans="1:8" ht="12.75" customHeight="1">
      <c r="D33" s="183"/>
      <c r="F33" s="53"/>
      <c r="G33" s="176"/>
    </row>
    <row r="34" spans="1:8" ht="21" customHeight="1">
      <c r="A34" s="328"/>
      <c r="B34" s="329" t="s">
        <v>465</v>
      </c>
      <c r="D34" s="183"/>
      <c r="F34" s="53"/>
      <c r="G34" s="176"/>
    </row>
    <row r="35" spans="1:8" ht="12.75" customHeight="1">
      <c r="D35" s="183"/>
      <c r="F35" s="53"/>
      <c r="G35" s="176"/>
    </row>
    <row r="36" spans="1:8" ht="168.75" customHeight="1">
      <c r="A36" s="179">
        <v>1</v>
      </c>
      <c r="B36" s="185" t="s">
        <v>466</v>
      </c>
      <c r="C36" s="177" t="s">
        <v>9</v>
      </c>
      <c r="D36" s="213">
        <v>12</v>
      </c>
      <c r="E36" s="177" t="s">
        <v>7</v>
      </c>
      <c r="F36" s="178"/>
      <c r="G36" s="100" t="s">
        <v>8</v>
      </c>
      <c r="H36" s="178">
        <f>D36*F36</f>
        <v>0</v>
      </c>
    </row>
    <row r="37" spans="1:8" ht="12.75" customHeight="1">
      <c r="D37" s="213"/>
      <c r="F37" s="178"/>
      <c r="G37" s="100"/>
    </row>
    <row r="38" spans="1:8" ht="18" customHeight="1">
      <c r="A38" s="179">
        <v>2</v>
      </c>
      <c r="B38" s="163" t="s">
        <v>467</v>
      </c>
      <c r="C38" s="177" t="s">
        <v>9</v>
      </c>
      <c r="D38" s="213">
        <v>12</v>
      </c>
      <c r="E38" s="177" t="s">
        <v>7</v>
      </c>
      <c r="F38" s="178"/>
      <c r="G38" s="100" t="s">
        <v>8</v>
      </c>
      <c r="H38" s="178">
        <f>D38*F38</f>
        <v>0</v>
      </c>
    </row>
    <row r="39" spans="1:8" ht="13.5">
      <c r="B39" s="39"/>
      <c r="D39" s="213"/>
      <c r="F39" s="178"/>
      <c r="G39" s="100"/>
    </row>
    <row r="40" spans="1:8" ht="27" customHeight="1">
      <c r="A40" s="179">
        <v>3</v>
      </c>
      <c r="B40" s="151" t="s">
        <v>468</v>
      </c>
      <c r="C40" s="177" t="s">
        <v>9</v>
      </c>
      <c r="D40" s="217">
        <v>1</v>
      </c>
      <c r="E40" s="177" t="s">
        <v>7</v>
      </c>
      <c r="F40" s="178"/>
      <c r="G40" s="176" t="s">
        <v>8</v>
      </c>
      <c r="H40" s="178">
        <f>D40*F40</f>
        <v>0</v>
      </c>
    </row>
    <row r="41" spans="1:8">
      <c r="B41" s="15"/>
      <c r="C41" s="16"/>
      <c r="D41" s="183"/>
      <c r="E41" s="16"/>
      <c r="F41" s="51"/>
      <c r="G41" s="16"/>
      <c r="H41" s="17"/>
    </row>
    <row r="42" spans="1:8" ht="182.25" customHeight="1">
      <c r="A42" s="179">
        <v>4</v>
      </c>
      <c r="B42" s="185" t="s">
        <v>469</v>
      </c>
      <c r="C42" s="177" t="s">
        <v>9</v>
      </c>
      <c r="D42" s="183">
        <v>1</v>
      </c>
      <c r="E42" s="177" t="s">
        <v>7</v>
      </c>
      <c r="F42" s="53"/>
      <c r="G42" s="176" t="s">
        <v>8</v>
      </c>
      <c r="H42" s="178">
        <f>D42*F42</f>
        <v>0</v>
      </c>
    </row>
    <row r="43" spans="1:8" ht="12.75" customHeight="1">
      <c r="B43" s="45"/>
      <c r="D43" s="183"/>
      <c r="F43" s="53"/>
      <c r="G43" s="176"/>
    </row>
    <row r="44" spans="1:8" ht="55.5" customHeight="1">
      <c r="A44" s="179">
        <v>5</v>
      </c>
      <c r="B44" s="330" t="s">
        <v>470</v>
      </c>
      <c r="C44" s="177" t="s">
        <v>9</v>
      </c>
      <c r="D44" s="183">
        <v>1</v>
      </c>
      <c r="E44" s="177" t="s">
        <v>7</v>
      </c>
      <c r="F44" s="53"/>
      <c r="G44" s="176" t="s">
        <v>8</v>
      </c>
      <c r="H44" s="178">
        <f>D44*F44</f>
        <v>0</v>
      </c>
    </row>
    <row r="45" spans="1:8" ht="12.75" customHeight="1">
      <c r="B45" s="45"/>
      <c r="D45" s="183"/>
      <c r="F45" s="53"/>
      <c r="G45" s="176"/>
    </row>
    <row r="46" spans="1:8" ht="17.25" customHeight="1">
      <c r="A46" s="179">
        <v>6</v>
      </c>
      <c r="B46" s="184" t="s">
        <v>471</v>
      </c>
      <c r="C46" s="177" t="s">
        <v>463</v>
      </c>
      <c r="D46" s="217">
        <v>1</v>
      </c>
      <c r="E46" s="177" t="s">
        <v>7</v>
      </c>
      <c r="F46" s="178"/>
      <c r="G46" s="176" t="s">
        <v>8</v>
      </c>
      <c r="H46" s="178">
        <f>D46*F46</f>
        <v>0</v>
      </c>
    </row>
    <row r="47" spans="1:8" ht="13.5">
      <c r="A47" s="219"/>
      <c r="D47" s="217"/>
      <c r="F47" s="178"/>
      <c r="G47" s="176"/>
    </row>
    <row r="48" spans="1:8" ht="27" customHeight="1">
      <c r="A48" s="179">
        <v>7</v>
      </c>
      <c r="B48" s="151" t="s">
        <v>472</v>
      </c>
      <c r="C48" s="177" t="s">
        <v>9</v>
      </c>
      <c r="D48" s="183">
        <v>1</v>
      </c>
      <c r="E48" s="177" t="s">
        <v>7</v>
      </c>
      <c r="F48" s="53"/>
      <c r="G48" s="176" t="s">
        <v>8</v>
      </c>
      <c r="H48" s="178">
        <f>D48*F48</f>
        <v>0</v>
      </c>
    </row>
    <row r="49" spans="1:8" ht="13.5">
      <c r="B49" s="45"/>
      <c r="D49" s="183"/>
      <c r="F49" s="53"/>
      <c r="G49" s="176"/>
    </row>
    <row r="50" spans="1:8" ht="28.5" customHeight="1">
      <c r="A50" s="179">
        <v>8</v>
      </c>
      <c r="B50" s="45" t="s">
        <v>468</v>
      </c>
      <c r="C50" s="177" t="s">
        <v>9</v>
      </c>
      <c r="D50" s="183">
        <v>1</v>
      </c>
      <c r="E50" s="177" t="s">
        <v>7</v>
      </c>
      <c r="F50" s="53"/>
      <c r="G50" s="176" t="s">
        <v>8</v>
      </c>
      <c r="H50" s="178">
        <f>D50*F50</f>
        <v>0</v>
      </c>
    </row>
    <row r="51" spans="1:8" ht="18.75" customHeight="1">
      <c r="B51" s="45"/>
      <c r="D51" s="183"/>
      <c r="F51" s="53"/>
      <c r="G51" s="176"/>
    </row>
    <row r="52" spans="1:8" ht="184.5" customHeight="1">
      <c r="A52" s="179">
        <v>9</v>
      </c>
      <c r="B52" s="184" t="s">
        <v>469</v>
      </c>
      <c r="C52" s="177" t="s">
        <v>9</v>
      </c>
      <c r="D52" s="217">
        <v>1</v>
      </c>
      <c r="E52" s="177" t="s">
        <v>7</v>
      </c>
      <c r="F52" s="178"/>
      <c r="G52" s="176" t="s">
        <v>8</v>
      </c>
      <c r="H52" s="178">
        <f>D52*F52</f>
        <v>0</v>
      </c>
    </row>
    <row r="53" spans="1:8" ht="13.5" customHeight="1">
      <c r="B53" s="184"/>
      <c r="D53" s="217"/>
      <c r="F53" s="178"/>
      <c r="G53" s="176"/>
    </row>
    <row r="54" spans="1:8" ht="16.5">
      <c r="B54" s="538" t="s">
        <v>473</v>
      </c>
      <c r="C54" s="538"/>
      <c r="D54" s="538"/>
      <c r="E54" s="538"/>
      <c r="F54" s="538"/>
      <c r="G54" s="326"/>
      <c r="H54" s="327">
        <f>SUM(H36:H52)</f>
        <v>0</v>
      </c>
    </row>
    <row r="55" spans="1:8" ht="21" customHeight="1">
      <c r="B55" s="15"/>
      <c r="C55" s="16"/>
      <c r="D55" s="183"/>
      <c r="E55" s="16"/>
      <c r="F55" s="51"/>
      <c r="G55" s="16"/>
      <c r="H55" s="17"/>
    </row>
    <row r="56" spans="1:8" ht="18.75" customHeight="1">
      <c r="A56" s="323"/>
      <c r="B56" s="331" t="s">
        <v>474</v>
      </c>
      <c r="C56" s="16"/>
      <c r="D56" s="183"/>
      <c r="E56" s="16"/>
      <c r="F56" s="51"/>
      <c r="G56" s="16"/>
      <c r="H56" s="17"/>
    </row>
    <row r="57" spans="1:8" ht="54" customHeight="1">
      <c r="A57" s="44">
        <v>1</v>
      </c>
      <c r="B57" s="151" t="s">
        <v>475</v>
      </c>
      <c r="C57" s="177" t="s">
        <v>334</v>
      </c>
      <c r="D57" s="183">
        <v>400</v>
      </c>
      <c r="E57" s="177" t="s">
        <v>7</v>
      </c>
      <c r="F57" s="64"/>
      <c r="G57" s="176" t="s">
        <v>8</v>
      </c>
      <c r="H57" s="332">
        <f>D57*F57</f>
        <v>0</v>
      </c>
    </row>
    <row r="58" spans="1:8" ht="13.5" customHeight="1">
      <c r="B58" s="151"/>
      <c r="D58" s="66"/>
      <c r="F58" s="58"/>
      <c r="G58" s="176"/>
    </row>
    <row r="59" spans="1:8" ht="42" customHeight="1">
      <c r="A59" s="179">
        <v>2</v>
      </c>
      <c r="B59" s="151" t="s">
        <v>476</v>
      </c>
      <c r="C59" s="177" t="s">
        <v>334</v>
      </c>
      <c r="D59" s="183">
        <v>400</v>
      </c>
      <c r="E59" s="177" t="s">
        <v>7</v>
      </c>
      <c r="F59" s="64"/>
      <c r="G59" s="176" t="s">
        <v>8</v>
      </c>
      <c r="H59" s="332">
        <f>D59*F59</f>
        <v>0</v>
      </c>
    </row>
    <row r="60" spans="1:8" ht="12.75" customHeight="1">
      <c r="B60" s="151"/>
      <c r="D60" s="66"/>
      <c r="F60" s="58"/>
      <c r="G60" s="176"/>
    </row>
    <row r="61" spans="1:8" ht="42" customHeight="1">
      <c r="A61" s="179">
        <v>3</v>
      </c>
      <c r="B61" s="151" t="s">
        <v>477</v>
      </c>
      <c r="C61" s="177" t="s">
        <v>334</v>
      </c>
      <c r="D61" s="183">
        <v>10</v>
      </c>
      <c r="E61" s="177" t="s">
        <v>7</v>
      </c>
      <c r="F61" s="64"/>
      <c r="G61" s="176" t="s">
        <v>8</v>
      </c>
      <c r="H61" s="332">
        <f>D61*F61</f>
        <v>0</v>
      </c>
    </row>
    <row r="62" spans="1:8" ht="12.75" customHeight="1">
      <c r="D62" s="213"/>
      <c r="F62" s="178"/>
      <c r="G62" s="100"/>
    </row>
    <row r="63" spans="1:8" ht="82.5" customHeight="1">
      <c r="A63" s="179">
        <v>4</v>
      </c>
      <c r="B63" s="151" t="s">
        <v>478</v>
      </c>
      <c r="C63" s="177" t="s">
        <v>9</v>
      </c>
      <c r="D63" s="217">
        <v>1</v>
      </c>
      <c r="E63" s="177" t="s">
        <v>7</v>
      </c>
      <c r="F63" s="178"/>
      <c r="G63" s="176" t="s">
        <v>8</v>
      </c>
      <c r="H63" s="178">
        <f>D63*F63</f>
        <v>0</v>
      </c>
    </row>
    <row r="64" spans="1:8" ht="12" customHeight="1">
      <c r="B64" s="15"/>
      <c r="C64" s="16"/>
      <c r="D64" s="183"/>
      <c r="E64" s="16"/>
      <c r="F64" s="51"/>
      <c r="G64" s="16"/>
      <c r="H64" s="17"/>
    </row>
    <row r="65" spans="1:8" ht="78" customHeight="1">
      <c r="A65" s="179">
        <v>5</v>
      </c>
      <c r="B65" s="151" t="s">
        <v>479</v>
      </c>
      <c r="C65" s="177" t="s">
        <v>9</v>
      </c>
      <c r="D65" s="183">
        <v>1</v>
      </c>
      <c r="E65" s="177" t="s">
        <v>7</v>
      </c>
      <c r="F65" s="53"/>
      <c r="G65" s="176" t="s">
        <v>8</v>
      </c>
      <c r="H65" s="178">
        <f>D65*F65</f>
        <v>0</v>
      </c>
    </row>
    <row r="66" spans="1:8" ht="13.5">
      <c r="B66" s="45"/>
      <c r="D66" s="183"/>
      <c r="F66" s="53"/>
      <c r="G66" s="176"/>
    </row>
    <row r="67" spans="1:8" ht="31.5" customHeight="1">
      <c r="A67" s="179">
        <v>6</v>
      </c>
      <c r="B67" s="45" t="s">
        <v>480</v>
      </c>
      <c r="C67" s="177" t="s">
        <v>9</v>
      </c>
      <c r="D67" s="183">
        <v>1</v>
      </c>
      <c r="E67" s="177" t="s">
        <v>7</v>
      </c>
      <c r="F67" s="53"/>
      <c r="G67" s="176" t="s">
        <v>8</v>
      </c>
      <c r="H67" s="178">
        <f>D67*F67</f>
        <v>0</v>
      </c>
    </row>
    <row r="68" spans="1:8" ht="12" customHeight="1">
      <c r="B68" s="45"/>
      <c r="D68" s="183"/>
      <c r="F68" s="53"/>
      <c r="G68" s="176"/>
    </row>
    <row r="69" spans="1:8" ht="84" customHeight="1">
      <c r="A69" s="179">
        <v>7</v>
      </c>
      <c r="B69" s="163" t="s">
        <v>481</v>
      </c>
      <c r="C69" s="177" t="s">
        <v>9</v>
      </c>
      <c r="D69" s="183">
        <v>18</v>
      </c>
      <c r="E69" s="177" t="s">
        <v>7</v>
      </c>
      <c r="F69" s="64"/>
      <c r="G69" s="176" t="s">
        <v>8</v>
      </c>
      <c r="H69" s="332">
        <f>D69*F69</f>
        <v>0</v>
      </c>
    </row>
    <row r="70" spans="1:8" ht="13.5" customHeight="1">
      <c r="B70" s="223"/>
      <c r="D70" s="66"/>
      <c r="F70" s="58"/>
      <c r="G70" s="176"/>
    </row>
    <row r="71" spans="1:8" ht="30.75" customHeight="1">
      <c r="A71" s="179">
        <v>8</v>
      </c>
      <c r="B71" s="163" t="s">
        <v>482</v>
      </c>
      <c r="C71" s="177" t="s">
        <v>9</v>
      </c>
      <c r="D71" s="183">
        <v>3</v>
      </c>
      <c r="E71" s="177" t="s">
        <v>7</v>
      </c>
      <c r="F71" s="64"/>
      <c r="G71" s="176" t="s">
        <v>8</v>
      </c>
      <c r="H71" s="332">
        <f>D71*F71</f>
        <v>0</v>
      </c>
    </row>
    <row r="72" spans="1:8" ht="14.25" customHeight="1">
      <c r="D72" s="213"/>
      <c r="F72" s="178"/>
      <c r="G72" s="100"/>
    </row>
    <row r="73" spans="1:8" ht="62.25" customHeight="1">
      <c r="A73" s="44">
        <v>9</v>
      </c>
      <c r="B73" s="214" t="s">
        <v>483</v>
      </c>
      <c r="C73" s="177" t="s">
        <v>9</v>
      </c>
      <c r="D73" s="183">
        <v>1</v>
      </c>
      <c r="E73" s="177" t="s">
        <v>7</v>
      </c>
      <c r="F73" s="64"/>
      <c r="G73" s="176" t="s">
        <v>8</v>
      </c>
      <c r="H73" s="332">
        <f>D73*F73</f>
        <v>0</v>
      </c>
    </row>
    <row r="74" spans="1:8" ht="12.75" customHeight="1">
      <c r="B74" s="151"/>
      <c r="D74" s="66"/>
      <c r="F74" s="58"/>
      <c r="G74" s="176"/>
    </row>
    <row r="75" spans="1:8" ht="30" customHeight="1">
      <c r="A75" s="179">
        <v>10</v>
      </c>
      <c r="B75" s="151" t="s">
        <v>484</v>
      </c>
      <c r="C75" s="177" t="s">
        <v>9</v>
      </c>
      <c r="D75" s="217">
        <v>1</v>
      </c>
      <c r="E75" s="177" t="s">
        <v>7</v>
      </c>
      <c r="F75" s="178"/>
      <c r="G75" s="176" t="s">
        <v>8</v>
      </c>
      <c r="H75" s="178">
        <f>D75*F75</f>
        <v>0</v>
      </c>
    </row>
    <row r="76" spans="1:8" ht="13.5" customHeight="1">
      <c r="B76" s="151"/>
      <c r="C76" s="16"/>
      <c r="D76" s="183"/>
      <c r="E76" s="16"/>
      <c r="F76" s="51"/>
      <c r="G76" s="16"/>
      <c r="H76" s="17"/>
    </row>
    <row r="77" spans="1:8" ht="17.25" customHeight="1">
      <c r="A77" s="179">
        <v>11</v>
      </c>
      <c r="B77" s="45" t="s">
        <v>485</v>
      </c>
      <c r="C77" s="177" t="s">
        <v>463</v>
      </c>
      <c r="D77" s="183">
        <v>1</v>
      </c>
      <c r="E77" s="177" t="s">
        <v>7</v>
      </c>
      <c r="F77" s="53"/>
      <c r="G77" s="176" t="s">
        <v>8</v>
      </c>
      <c r="H77" s="178">
        <f>D77*F77</f>
        <v>0</v>
      </c>
    </row>
    <row r="78" spans="1:8" ht="13.5" customHeight="1">
      <c r="B78" s="45"/>
      <c r="D78" s="183"/>
      <c r="F78" s="53"/>
      <c r="G78" s="176"/>
    </row>
    <row r="79" spans="1:8" ht="86.25" customHeight="1">
      <c r="A79" s="179">
        <v>12</v>
      </c>
      <c r="B79" s="45" t="s">
        <v>486</v>
      </c>
      <c r="C79" s="177" t="s">
        <v>463</v>
      </c>
      <c r="D79" s="183">
        <v>1</v>
      </c>
      <c r="E79" s="177" t="s">
        <v>7</v>
      </c>
      <c r="F79" s="53"/>
      <c r="G79" s="176" t="s">
        <v>8</v>
      </c>
      <c r="H79" s="178">
        <f>D79*F79</f>
        <v>0</v>
      </c>
    </row>
    <row r="80" spans="1:8" ht="13.5" customHeight="1">
      <c r="B80" s="45"/>
      <c r="D80" s="183"/>
      <c r="F80" s="53"/>
      <c r="G80" s="176"/>
    </row>
    <row r="81" spans="1:8" ht="13.5" customHeight="1">
      <c r="B81" s="538" t="s">
        <v>487</v>
      </c>
      <c r="C81" s="538"/>
      <c r="D81" s="538"/>
      <c r="E81" s="538"/>
      <c r="F81" s="538"/>
      <c r="G81" s="326"/>
      <c r="H81" s="327">
        <f>SUM(H57:H79)</f>
        <v>0</v>
      </c>
    </row>
    <row r="82" spans="1:8" ht="13.5" customHeight="1">
      <c r="B82" s="45"/>
      <c r="D82" s="183"/>
      <c r="F82" s="53"/>
      <c r="G82" s="176"/>
    </row>
    <row r="83" spans="1:8" ht="19.5" customHeight="1">
      <c r="B83" s="333" t="s">
        <v>488</v>
      </c>
      <c r="D83" s="183"/>
      <c r="F83" s="53"/>
      <c r="G83" s="176"/>
    </row>
    <row r="84" spans="1:8" ht="206.25" customHeight="1">
      <c r="A84" s="179">
        <v>1</v>
      </c>
      <c r="B84" s="163" t="s">
        <v>489</v>
      </c>
      <c r="C84" s="177" t="s">
        <v>9</v>
      </c>
      <c r="D84" s="183">
        <v>2</v>
      </c>
      <c r="E84" s="177" t="s">
        <v>7</v>
      </c>
      <c r="F84" s="53"/>
      <c r="G84" s="176" t="s">
        <v>8</v>
      </c>
      <c r="H84" s="178">
        <f>D84*F84</f>
        <v>0</v>
      </c>
    </row>
    <row r="85" spans="1:8" ht="15" customHeight="1">
      <c r="C85" s="218"/>
      <c r="D85" s="213"/>
      <c r="E85" s="16"/>
      <c r="F85" s="17"/>
      <c r="G85" s="16"/>
      <c r="H85" s="17"/>
    </row>
    <row r="86" spans="1:8" ht="42" customHeight="1">
      <c r="A86" s="179">
        <v>2</v>
      </c>
      <c r="B86" s="223" t="s">
        <v>490</v>
      </c>
      <c r="C86" s="177" t="s">
        <v>9</v>
      </c>
      <c r="D86" s="183">
        <v>2</v>
      </c>
      <c r="E86" s="177" t="s">
        <v>7</v>
      </c>
      <c r="F86" s="64"/>
      <c r="G86" s="176" t="s">
        <v>8</v>
      </c>
      <c r="H86" s="332">
        <f>D86*F86</f>
        <v>0</v>
      </c>
    </row>
    <row r="87" spans="1:8" ht="13.5" customHeight="1">
      <c r="B87" s="224"/>
      <c r="D87" s="66"/>
      <c r="F87" s="58"/>
      <c r="G87" s="176"/>
    </row>
    <row r="88" spans="1:8" ht="29.25" customHeight="1">
      <c r="A88" s="179">
        <v>3</v>
      </c>
      <c r="B88" s="45" t="s">
        <v>491</v>
      </c>
      <c r="C88" s="177" t="s">
        <v>9</v>
      </c>
      <c r="D88" s="183">
        <v>2</v>
      </c>
      <c r="E88" s="177" t="s">
        <v>7</v>
      </c>
      <c r="F88" s="64"/>
      <c r="G88" s="176" t="s">
        <v>8</v>
      </c>
      <c r="H88" s="332">
        <f>D88*F88</f>
        <v>0</v>
      </c>
    </row>
    <row r="89" spans="1:8" ht="13.5" customHeight="1">
      <c r="B89" s="334"/>
      <c r="D89" s="66"/>
      <c r="F89" s="58"/>
      <c r="G89" s="176"/>
    </row>
    <row r="90" spans="1:8" ht="39" customHeight="1">
      <c r="A90" s="179">
        <v>4</v>
      </c>
      <c r="B90" s="227" t="s">
        <v>492</v>
      </c>
      <c r="C90" s="177" t="s">
        <v>9</v>
      </c>
      <c r="D90" s="183">
        <v>2</v>
      </c>
      <c r="E90" s="177" t="s">
        <v>7</v>
      </c>
      <c r="F90" s="64"/>
      <c r="G90" s="176" t="s">
        <v>8</v>
      </c>
      <c r="H90" s="332">
        <f>D90*F90</f>
        <v>0</v>
      </c>
    </row>
    <row r="91" spans="1:8" ht="13.5" customHeight="1">
      <c r="B91" s="227"/>
      <c r="D91" s="66"/>
      <c r="F91" s="58"/>
      <c r="G91" s="176"/>
    </row>
    <row r="92" spans="1:8" ht="40.5" customHeight="1">
      <c r="A92" s="179">
        <v>5</v>
      </c>
      <c r="B92" s="227" t="s">
        <v>493</v>
      </c>
      <c r="C92" s="177" t="s">
        <v>9</v>
      </c>
      <c r="D92" s="183">
        <v>3</v>
      </c>
      <c r="E92" s="177" t="s">
        <v>7</v>
      </c>
      <c r="F92" s="64"/>
      <c r="G92" s="176" t="s">
        <v>8</v>
      </c>
      <c r="H92" s="332">
        <f>D92*F92</f>
        <v>0</v>
      </c>
    </row>
    <row r="93" spans="1:8" ht="13.5" customHeight="1">
      <c r="B93" s="227"/>
      <c r="D93" s="66"/>
      <c r="F93" s="58"/>
      <c r="G93" s="176"/>
    </row>
    <row r="94" spans="1:8" ht="45" customHeight="1">
      <c r="A94" s="179">
        <v>6</v>
      </c>
      <c r="B94" s="227" t="s">
        <v>494</v>
      </c>
      <c r="C94" s="177" t="s">
        <v>9</v>
      </c>
      <c r="D94" s="183">
        <v>5</v>
      </c>
      <c r="E94" s="177" t="s">
        <v>7</v>
      </c>
      <c r="F94" s="64"/>
      <c r="G94" s="176" t="s">
        <v>8</v>
      </c>
      <c r="H94" s="332">
        <f>D94*F94</f>
        <v>0</v>
      </c>
    </row>
    <row r="95" spans="1:8" ht="13.5" customHeight="1">
      <c r="B95" s="227"/>
      <c r="D95" s="66"/>
      <c r="F95" s="58"/>
      <c r="G95" s="176"/>
    </row>
    <row r="96" spans="1:8" ht="54" customHeight="1">
      <c r="A96" s="179">
        <v>7</v>
      </c>
      <c r="B96" s="227" t="s">
        <v>495</v>
      </c>
      <c r="C96" s="177" t="s">
        <v>9</v>
      </c>
      <c r="D96" s="183">
        <v>2</v>
      </c>
      <c r="E96" s="177" t="s">
        <v>7</v>
      </c>
      <c r="F96" s="64"/>
      <c r="G96" s="176" t="s">
        <v>8</v>
      </c>
      <c r="H96" s="332">
        <f>D96*F96</f>
        <v>0</v>
      </c>
    </row>
    <row r="97" spans="1:8" ht="12.75" customHeight="1">
      <c r="B97" s="227"/>
      <c r="D97" s="66"/>
      <c r="F97" s="58"/>
      <c r="G97" s="176"/>
    </row>
    <row r="98" spans="1:8" ht="39.75" customHeight="1">
      <c r="A98" s="179">
        <v>8</v>
      </c>
      <c r="B98" s="227" t="s">
        <v>496</v>
      </c>
      <c r="C98" s="177" t="s">
        <v>9</v>
      </c>
      <c r="D98" s="183">
        <v>2</v>
      </c>
      <c r="E98" s="177" t="s">
        <v>7</v>
      </c>
      <c r="F98" s="64"/>
      <c r="G98" s="176" t="s">
        <v>8</v>
      </c>
      <c r="H98" s="332">
        <f>D98*F98</f>
        <v>0</v>
      </c>
    </row>
    <row r="99" spans="1:8" ht="13.5">
      <c r="B99" s="334"/>
      <c r="D99" s="66"/>
      <c r="F99" s="58"/>
      <c r="G99" s="176"/>
    </row>
    <row r="100" spans="1:8" ht="54" customHeight="1">
      <c r="A100" s="179">
        <v>9</v>
      </c>
      <c r="B100" s="228" t="s">
        <v>497</v>
      </c>
      <c r="C100" s="177" t="s">
        <v>9</v>
      </c>
      <c r="D100" s="183">
        <v>2</v>
      </c>
      <c r="E100" s="177" t="s">
        <v>7</v>
      </c>
      <c r="F100" s="64"/>
      <c r="G100" s="176" t="s">
        <v>8</v>
      </c>
      <c r="H100" s="332">
        <f>D100*F100</f>
        <v>0</v>
      </c>
    </row>
    <row r="101" spans="1:8" ht="13.5">
      <c r="B101" s="227"/>
      <c r="D101" s="66"/>
      <c r="F101" s="58"/>
      <c r="G101" s="176"/>
    </row>
    <row r="102" spans="1:8" ht="55.5" customHeight="1">
      <c r="A102" s="179">
        <v>10</v>
      </c>
      <c r="B102" s="227" t="s">
        <v>498</v>
      </c>
      <c r="C102" s="177" t="s">
        <v>9</v>
      </c>
      <c r="D102" s="183">
        <v>59</v>
      </c>
      <c r="E102" s="177" t="s">
        <v>7</v>
      </c>
      <c r="F102" s="64"/>
      <c r="G102" s="176" t="s">
        <v>8</v>
      </c>
      <c r="H102" s="332">
        <f>D102*F102</f>
        <v>0</v>
      </c>
    </row>
    <row r="103" spans="1:8" ht="13.5">
      <c r="B103" s="227"/>
      <c r="D103" s="66"/>
      <c r="F103" s="58"/>
      <c r="G103" s="176"/>
    </row>
    <row r="104" spans="1:8" ht="68.25" customHeight="1">
      <c r="A104" s="179">
        <v>11</v>
      </c>
      <c r="B104" s="227" t="s">
        <v>499</v>
      </c>
      <c r="C104" s="177" t="s">
        <v>9</v>
      </c>
      <c r="D104" s="183">
        <v>18</v>
      </c>
      <c r="E104" s="177" t="s">
        <v>7</v>
      </c>
      <c r="F104" s="64"/>
      <c r="G104" s="176" t="s">
        <v>8</v>
      </c>
      <c r="H104" s="332">
        <f>D104*F104</f>
        <v>0</v>
      </c>
    </row>
    <row r="105" spans="1:8" ht="13.5">
      <c r="B105" s="227"/>
      <c r="D105" s="66"/>
      <c r="F105" s="58"/>
      <c r="G105" s="176"/>
    </row>
    <row r="106" spans="1:8" ht="69" customHeight="1">
      <c r="A106" s="179">
        <v>12</v>
      </c>
      <c r="B106" s="32" t="s">
        <v>500</v>
      </c>
      <c r="C106" s="177" t="s">
        <v>9</v>
      </c>
      <c r="D106" s="183">
        <v>17</v>
      </c>
      <c r="E106" s="177" t="s">
        <v>7</v>
      </c>
      <c r="F106" s="51"/>
      <c r="G106" s="176" t="s">
        <v>8</v>
      </c>
      <c r="H106" s="17">
        <f>D106*F106</f>
        <v>0</v>
      </c>
    </row>
    <row r="107" spans="1:8" ht="13.5">
      <c r="B107" s="208"/>
      <c r="D107" s="183"/>
      <c r="E107" s="16"/>
      <c r="F107" s="51"/>
      <c r="G107" s="176"/>
      <c r="H107" s="17"/>
    </row>
    <row r="108" spans="1:8" ht="65.25" customHeight="1">
      <c r="A108" s="179">
        <v>13</v>
      </c>
      <c r="B108" s="32" t="s">
        <v>501</v>
      </c>
      <c r="C108" s="177" t="s">
        <v>9</v>
      </c>
      <c r="D108" s="183">
        <v>1</v>
      </c>
      <c r="E108" s="16" t="s">
        <v>7</v>
      </c>
      <c r="F108" s="51"/>
      <c r="G108" s="176" t="s">
        <v>8</v>
      </c>
      <c r="H108" s="17">
        <f>D108*F108</f>
        <v>0</v>
      </c>
    </row>
    <row r="109" spans="1:8" ht="13.5">
      <c r="B109" s="208"/>
      <c r="D109" s="183"/>
      <c r="E109" s="16"/>
      <c r="F109" s="51"/>
      <c r="G109" s="176"/>
      <c r="H109" s="17"/>
    </row>
    <row r="110" spans="1:8" ht="74.25" customHeight="1">
      <c r="A110" s="179">
        <v>14</v>
      </c>
      <c r="B110" s="32" t="s">
        <v>502</v>
      </c>
      <c r="C110" s="177" t="s">
        <v>9</v>
      </c>
      <c r="D110" s="183">
        <v>1</v>
      </c>
      <c r="E110" s="16" t="s">
        <v>7</v>
      </c>
      <c r="F110" s="51"/>
      <c r="G110" s="176" t="s">
        <v>8</v>
      </c>
      <c r="H110" s="17">
        <f>D110*F110</f>
        <v>0</v>
      </c>
    </row>
    <row r="111" spans="1:8" ht="13.5">
      <c r="B111" s="335"/>
      <c r="C111" s="85"/>
      <c r="D111" s="71"/>
      <c r="E111" s="85"/>
      <c r="F111" s="336"/>
      <c r="G111" s="326"/>
      <c r="H111" s="337"/>
    </row>
    <row r="112" spans="1:8" ht="81" customHeight="1">
      <c r="A112" s="179">
        <v>15</v>
      </c>
      <c r="B112" s="164" t="s">
        <v>503</v>
      </c>
      <c r="C112" s="177" t="s">
        <v>334</v>
      </c>
      <c r="D112" s="183">
        <v>1200</v>
      </c>
      <c r="E112" s="16" t="s">
        <v>7</v>
      </c>
      <c r="F112" s="51"/>
      <c r="G112" s="176" t="s">
        <v>8</v>
      </c>
      <c r="H112" s="17">
        <f>D112*F112</f>
        <v>0</v>
      </c>
    </row>
    <row r="113" spans="1:11" ht="15.75">
      <c r="B113" s="164"/>
      <c r="D113" s="183"/>
      <c r="E113" s="5"/>
      <c r="F113" s="51"/>
      <c r="G113" s="196"/>
      <c r="H113" s="197"/>
    </row>
    <row r="114" spans="1:11" s="180" customFormat="1" ht="95.25" customHeight="1">
      <c r="A114" s="179">
        <v>16</v>
      </c>
      <c r="B114" s="164" t="s">
        <v>504</v>
      </c>
      <c r="C114" s="177" t="s">
        <v>334</v>
      </c>
      <c r="D114" s="183">
        <v>800</v>
      </c>
      <c r="E114" s="16" t="s">
        <v>7</v>
      </c>
      <c r="F114" s="51"/>
      <c r="G114" s="176" t="s">
        <v>8</v>
      </c>
      <c r="H114" s="338">
        <f>D114*F114</f>
        <v>0</v>
      </c>
      <c r="K114" s="174"/>
    </row>
    <row r="115" spans="1:11" ht="13.5">
      <c r="G115" s="176"/>
      <c r="H115" s="17"/>
    </row>
    <row r="116" spans="1:11" ht="26.25" customHeight="1">
      <c r="A116" s="179">
        <v>17</v>
      </c>
      <c r="B116" s="164" t="s">
        <v>505</v>
      </c>
      <c r="C116" s="16"/>
      <c r="D116" s="183"/>
      <c r="E116" s="5"/>
      <c r="F116" s="51"/>
      <c r="G116" s="196"/>
      <c r="H116" s="197"/>
    </row>
    <row r="117" spans="1:11" ht="21.75" customHeight="1">
      <c r="B117" s="339" t="s">
        <v>506</v>
      </c>
      <c r="C117" s="177" t="s">
        <v>334</v>
      </c>
      <c r="D117" s="183">
        <v>2000</v>
      </c>
      <c r="E117" s="16" t="s">
        <v>7</v>
      </c>
      <c r="F117" s="51"/>
      <c r="G117" s="176" t="s">
        <v>8</v>
      </c>
      <c r="H117" s="17">
        <f>D117*F117</f>
        <v>0</v>
      </c>
    </row>
    <row r="118" spans="1:11" ht="13.5">
      <c r="D118" s="183"/>
      <c r="E118" s="16"/>
      <c r="F118" s="51"/>
      <c r="G118" s="176"/>
      <c r="H118" s="17"/>
    </row>
    <row r="119" spans="1:11" ht="26.25" customHeight="1">
      <c r="A119" s="179">
        <v>18</v>
      </c>
      <c r="B119" s="32" t="s">
        <v>507</v>
      </c>
      <c r="C119" s="177" t="s">
        <v>463</v>
      </c>
      <c r="D119" s="183">
        <v>1</v>
      </c>
      <c r="E119" s="177" t="s">
        <v>7</v>
      </c>
      <c r="F119" s="51"/>
      <c r="G119" s="176" t="s">
        <v>8</v>
      </c>
      <c r="H119" s="17">
        <f>D119*F119</f>
        <v>0</v>
      </c>
    </row>
    <row r="120" spans="1:11" ht="13.5">
      <c r="D120" s="183"/>
      <c r="F120" s="51"/>
      <c r="G120" s="176"/>
      <c r="H120" s="17"/>
    </row>
    <row r="121" spans="1:11" ht="31.5" customHeight="1">
      <c r="A121" s="179">
        <v>19</v>
      </c>
      <c r="B121" s="32" t="s">
        <v>508</v>
      </c>
      <c r="C121" s="177" t="s">
        <v>463</v>
      </c>
      <c r="D121" s="183">
        <v>1</v>
      </c>
      <c r="E121" s="16" t="s">
        <v>7</v>
      </c>
      <c r="F121" s="51"/>
      <c r="G121" s="176" t="s">
        <v>8</v>
      </c>
      <c r="H121" s="338">
        <f>D121*F121</f>
        <v>0</v>
      </c>
    </row>
    <row r="122" spans="1:11" ht="15" customHeight="1">
      <c r="B122" s="32"/>
      <c r="D122" s="183"/>
      <c r="E122" s="16"/>
      <c r="F122" s="51"/>
      <c r="G122" s="176"/>
      <c r="H122" s="338"/>
    </row>
    <row r="123" spans="1:11" ht="16.5">
      <c r="B123" s="538" t="s">
        <v>509</v>
      </c>
      <c r="C123" s="538"/>
      <c r="D123" s="538"/>
      <c r="E123" s="538"/>
      <c r="F123" s="538"/>
      <c r="G123" s="326"/>
      <c r="H123" s="327">
        <f>SUM(H84:H121)</f>
        <v>0</v>
      </c>
    </row>
    <row r="124" spans="1:11" ht="13.5">
      <c r="B124" s="208"/>
      <c r="D124" s="183"/>
      <c r="E124" s="16"/>
      <c r="F124" s="51"/>
      <c r="G124" s="176"/>
      <c r="H124" s="17"/>
    </row>
    <row r="125" spans="1:11" ht="15.75">
      <c r="B125" s="340" t="s">
        <v>510</v>
      </c>
      <c r="D125" s="183"/>
      <c r="E125" s="16"/>
      <c r="F125" s="51"/>
      <c r="G125" s="176"/>
      <c r="H125" s="17"/>
    </row>
    <row r="126" spans="1:11" ht="13.5">
      <c r="B126" s="208"/>
      <c r="D126" s="183"/>
      <c r="E126" s="16"/>
      <c r="F126" s="51"/>
      <c r="G126" s="176"/>
      <c r="H126" s="17"/>
    </row>
    <row r="127" spans="1:11" ht="96" customHeight="1">
      <c r="A127" s="179">
        <v>1</v>
      </c>
      <c r="B127" s="32" t="s">
        <v>511</v>
      </c>
      <c r="C127" s="177" t="s">
        <v>9</v>
      </c>
      <c r="D127" s="183">
        <v>2</v>
      </c>
      <c r="E127" s="16" t="s">
        <v>7</v>
      </c>
      <c r="F127" s="51"/>
      <c r="G127" s="176" t="s">
        <v>8</v>
      </c>
      <c r="H127" s="17">
        <f>D127*F127</f>
        <v>0</v>
      </c>
    </row>
    <row r="128" spans="1:11" ht="13.5">
      <c r="B128" s="208"/>
      <c r="D128" s="183"/>
      <c r="E128" s="16"/>
      <c r="F128" s="51"/>
      <c r="G128" s="176"/>
      <c r="H128" s="17"/>
    </row>
    <row r="129" spans="1:8" ht="95.25" customHeight="1">
      <c r="A129" s="179">
        <v>2</v>
      </c>
      <c r="B129" s="164" t="s">
        <v>512</v>
      </c>
      <c r="C129" s="177" t="s">
        <v>9</v>
      </c>
      <c r="D129" s="183">
        <v>4</v>
      </c>
      <c r="E129" s="16" t="s">
        <v>7</v>
      </c>
      <c r="F129" s="51"/>
      <c r="G129" s="176" t="s">
        <v>8</v>
      </c>
      <c r="H129" s="17">
        <f>D129*F129</f>
        <v>0</v>
      </c>
    </row>
    <row r="130" spans="1:8">
      <c r="E130" s="16"/>
      <c r="G130" s="231"/>
      <c r="H130" s="17"/>
    </row>
    <row r="131" spans="1:8" ht="56.25" customHeight="1">
      <c r="A131" s="179">
        <v>3</v>
      </c>
      <c r="B131" s="164" t="s">
        <v>513</v>
      </c>
      <c r="C131" s="177" t="s">
        <v>9</v>
      </c>
      <c r="D131" s="183">
        <v>1</v>
      </c>
      <c r="E131" s="16" t="s">
        <v>7</v>
      </c>
      <c r="F131" s="51"/>
      <c r="G131" s="176" t="s">
        <v>8</v>
      </c>
      <c r="H131" s="17">
        <f>D131*F131</f>
        <v>0</v>
      </c>
    </row>
    <row r="132" spans="1:8" ht="13.5">
      <c r="B132" s="184"/>
      <c r="D132" s="183"/>
      <c r="E132" s="16"/>
      <c r="F132" s="51"/>
      <c r="G132" s="176"/>
      <c r="H132" s="17"/>
    </row>
    <row r="133" spans="1:8" ht="28.5" customHeight="1">
      <c r="A133" s="179">
        <v>4</v>
      </c>
      <c r="B133" s="184" t="s">
        <v>514</v>
      </c>
      <c r="C133" s="177" t="s">
        <v>9</v>
      </c>
      <c r="D133" s="79">
        <v>1</v>
      </c>
      <c r="E133" s="177" t="s">
        <v>7</v>
      </c>
      <c r="G133" s="176" t="s">
        <v>8</v>
      </c>
      <c r="H133" s="17">
        <f>D133*F133</f>
        <v>0</v>
      </c>
    </row>
    <row r="134" spans="1:8" ht="13.5">
      <c r="G134" s="176"/>
      <c r="H134" s="17"/>
    </row>
    <row r="135" spans="1:8" ht="92.25" customHeight="1">
      <c r="A135" s="179">
        <v>5</v>
      </c>
      <c r="B135" s="164" t="s">
        <v>515</v>
      </c>
      <c r="C135" s="177" t="s">
        <v>334</v>
      </c>
      <c r="D135" s="183">
        <v>500</v>
      </c>
      <c r="E135" s="16" t="s">
        <v>7</v>
      </c>
      <c r="F135" s="51"/>
      <c r="G135" s="176" t="s">
        <v>8</v>
      </c>
      <c r="H135" s="17">
        <f>D135*F135</f>
        <v>0</v>
      </c>
    </row>
    <row r="136" spans="1:8" ht="13.5">
      <c r="D136" s="183"/>
      <c r="E136" s="16"/>
      <c r="F136" s="51"/>
      <c r="G136" s="176"/>
      <c r="H136" s="17"/>
    </row>
    <row r="137" spans="1:8" ht="107.25" customHeight="1">
      <c r="A137" s="179">
        <v>6</v>
      </c>
      <c r="B137" s="32" t="s">
        <v>516</v>
      </c>
      <c r="C137" s="177" t="s">
        <v>334</v>
      </c>
      <c r="D137" s="183">
        <v>500</v>
      </c>
      <c r="E137" s="177" t="s">
        <v>7</v>
      </c>
      <c r="F137" s="51"/>
      <c r="G137" s="176" t="s">
        <v>8</v>
      </c>
      <c r="H137" s="17">
        <f>D137*F137</f>
        <v>0</v>
      </c>
    </row>
    <row r="138" spans="1:8" ht="13.5">
      <c r="D138" s="183"/>
      <c r="F138" s="51"/>
      <c r="G138" s="176"/>
      <c r="H138" s="17"/>
    </row>
    <row r="139" spans="1:8" ht="30" customHeight="1">
      <c r="A139" s="179">
        <v>7</v>
      </c>
      <c r="B139" s="32" t="s">
        <v>505</v>
      </c>
      <c r="C139" s="16"/>
      <c r="D139" s="183"/>
      <c r="E139" s="16"/>
      <c r="F139" s="51"/>
      <c r="G139" s="176"/>
      <c r="H139" s="17"/>
    </row>
    <row r="140" spans="1:8" ht="18.75" customHeight="1">
      <c r="B140" s="341" t="s">
        <v>517</v>
      </c>
      <c r="C140" s="177" t="s">
        <v>334</v>
      </c>
      <c r="D140" s="183">
        <v>500</v>
      </c>
      <c r="E140" s="177" t="s">
        <v>7</v>
      </c>
      <c r="F140" s="51"/>
      <c r="G140" s="176" t="s">
        <v>8</v>
      </c>
      <c r="H140" s="17">
        <f>D140*F140</f>
        <v>0</v>
      </c>
    </row>
    <row r="141" spans="1:8" ht="13.5" customHeight="1">
      <c r="B141" s="32"/>
      <c r="C141" s="16"/>
      <c r="D141" s="183"/>
      <c r="E141" s="16"/>
      <c r="F141" s="51"/>
      <c r="G141" s="176"/>
      <c r="H141" s="17"/>
    </row>
    <row r="142" spans="1:8" ht="27.75" customHeight="1">
      <c r="A142" s="179">
        <v>8</v>
      </c>
      <c r="B142" s="32" t="s">
        <v>518</v>
      </c>
      <c r="C142" s="177" t="s">
        <v>9</v>
      </c>
      <c r="D142" s="183">
        <v>1</v>
      </c>
      <c r="E142" s="177" t="s">
        <v>7</v>
      </c>
      <c r="F142" s="51"/>
      <c r="G142" s="176" t="s">
        <v>8</v>
      </c>
      <c r="H142" s="17">
        <f>D142*F142</f>
        <v>0</v>
      </c>
    </row>
    <row r="143" spans="1:8" ht="18.75" customHeight="1">
      <c r="B143" s="32"/>
      <c r="C143" s="16"/>
      <c r="D143" s="183"/>
      <c r="E143" s="16"/>
      <c r="F143" s="51"/>
      <c r="G143" s="176"/>
      <c r="H143" s="17"/>
    </row>
    <row r="144" spans="1:8" ht="16.5">
      <c r="B144" s="538" t="s">
        <v>519</v>
      </c>
      <c r="C144" s="538"/>
      <c r="D144" s="538"/>
      <c r="E144" s="538"/>
      <c r="F144" s="538"/>
      <c r="G144" s="326"/>
      <c r="H144" s="327">
        <f>SUM(H127:H142)</f>
        <v>0</v>
      </c>
    </row>
    <row r="145" spans="1:8" ht="15" customHeight="1">
      <c r="B145" s="342"/>
      <c r="C145" s="85"/>
      <c r="D145" s="71"/>
      <c r="E145" s="84"/>
      <c r="F145" s="343"/>
      <c r="G145" s="326"/>
      <c r="H145" s="344"/>
    </row>
    <row r="146" spans="1:8" ht="15" customHeight="1">
      <c r="B146" s="208"/>
      <c r="D146" s="183"/>
      <c r="E146" s="16"/>
      <c r="F146" s="51"/>
      <c r="G146" s="176"/>
      <c r="H146" s="17"/>
    </row>
    <row r="147" spans="1:8" ht="15" customHeight="1">
      <c r="B147" s="208"/>
      <c r="D147" s="183"/>
      <c r="E147" s="16"/>
      <c r="F147" s="51"/>
      <c r="G147" s="176"/>
      <c r="H147" s="17"/>
    </row>
    <row r="148" spans="1:8" ht="15" customHeight="1">
      <c r="B148" s="208"/>
      <c r="D148" s="183"/>
      <c r="E148" s="16"/>
      <c r="F148" s="51"/>
      <c r="G148" s="176"/>
      <c r="H148" s="17"/>
    </row>
    <row r="149" spans="1:8" ht="15" customHeight="1">
      <c r="B149" s="208"/>
      <c r="D149" s="183"/>
      <c r="E149" s="16"/>
      <c r="F149" s="51"/>
      <c r="G149" s="176"/>
      <c r="H149" s="17"/>
    </row>
    <row r="150" spans="1:8" ht="15" customHeight="1">
      <c r="B150" s="208"/>
      <c r="D150" s="183"/>
      <c r="E150" s="16"/>
      <c r="F150" s="51"/>
      <c r="G150" s="176"/>
      <c r="H150" s="17"/>
    </row>
    <row r="151" spans="1:8" s="267" customFormat="1" ht="25.5" customHeight="1">
      <c r="A151" s="345"/>
      <c r="B151" s="346" t="s">
        <v>520</v>
      </c>
      <c r="C151" s="85"/>
      <c r="D151" s="71"/>
      <c r="E151" s="84"/>
      <c r="F151" s="343"/>
      <c r="G151" s="326"/>
      <c r="H151" s="344"/>
    </row>
    <row r="152" spans="1:8" s="267" customFormat="1" ht="15" customHeight="1">
      <c r="A152" s="44"/>
      <c r="B152" s="342"/>
      <c r="C152" s="85"/>
      <c r="D152" s="71"/>
      <c r="E152" s="84"/>
      <c r="F152" s="343"/>
      <c r="G152" s="326"/>
      <c r="H152" s="344"/>
    </row>
    <row r="153" spans="1:8" s="267" customFormat="1" ht="18" customHeight="1">
      <c r="A153" s="246"/>
      <c r="B153" s="539" t="s">
        <v>521</v>
      </c>
      <c r="C153" s="539"/>
      <c r="D153" s="539"/>
      <c r="E153" s="85"/>
      <c r="F153" s="336"/>
      <c r="G153" s="326"/>
      <c r="H153" s="347">
        <f>H32</f>
        <v>0</v>
      </c>
    </row>
    <row r="154" spans="1:8" s="267" customFormat="1" ht="15.75" customHeight="1">
      <c r="A154" s="44"/>
      <c r="B154" s="348" t="s">
        <v>522</v>
      </c>
      <c r="C154" s="85"/>
      <c r="D154" s="71"/>
      <c r="E154" s="85"/>
      <c r="F154" s="336"/>
      <c r="G154" s="326"/>
      <c r="H154" s="347">
        <f>H54</f>
        <v>0</v>
      </c>
    </row>
    <row r="155" spans="1:8" s="267" customFormat="1" ht="17.25" customHeight="1">
      <c r="A155" s="44"/>
      <c r="B155" s="540" t="s">
        <v>487</v>
      </c>
      <c r="C155" s="540"/>
      <c r="D155" s="540"/>
      <c r="E155" s="349"/>
      <c r="F155" s="336"/>
      <c r="G155" s="350"/>
      <c r="H155" s="347">
        <f>H81</f>
        <v>0</v>
      </c>
    </row>
    <row r="156" spans="1:8" s="267" customFormat="1" ht="16.5" customHeight="1">
      <c r="A156" s="44"/>
      <c r="B156" s="351" t="s">
        <v>509</v>
      </c>
      <c r="C156" s="85"/>
      <c r="D156" s="71"/>
      <c r="E156" s="85"/>
      <c r="F156" s="336"/>
      <c r="G156" s="326"/>
      <c r="H156" s="347">
        <f>H123</f>
        <v>0</v>
      </c>
    </row>
    <row r="157" spans="1:8" s="267" customFormat="1" ht="15.75">
      <c r="A157" s="44"/>
      <c r="B157" s="541" t="s">
        <v>519</v>
      </c>
      <c r="C157" s="541"/>
      <c r="D157" s="541"/>
      <c r="E157" s="168"/>
      <c r="F157" s="167"/>
      <c r="G157" s="352"/>
      <c r="H157" s="353">
        <f>H144</f>
        <v>0</v>
      </c>
    </row>
    <row r="158" spans="1:8" s="267" customFormat="1" ht="26.25" customHeight="1">
      <c r="A158" s="44"/>
      <c r="B158" s="542" t="s">
        <v>449</v>
      </c>
      <c r="C158" s="542"/>
      <c r="D158" s="542"/>
      <c r="E158" s="542"/>
      <c r="F158" s="542"/>
      <c r="G158" s="326"/>
      <c r="H158" s="354">
        <f>SUM(H153:H157)</f>
        <v>0</v>
      </c>
    </row>
    <row r="159" spans="1:8" s="267" customFormat="1" ht="26.25" customHeight="1">
      <c r="A159" s="44"/>
      <c r="B159" s="355"/>
      <c r="C159" s="355"/>
      <c r="D159" s="355"/>
      <c r="E159" s="355"/>
      <c r="F159" s="355"/>
      <c r="G159" s="326"/>
      <c r="H159" s="354"/>
    </row>
    <row r="160" spans="1:8" s="267" customFormat="1" ht="26.25" customHeight="1">
      <c r="A160" s="44"/>
      <c r="B160" s="355"/>
      <c r="C160" s="355"/>
      <c r="D160" s="355"/>
      <c r="E160" s="355"/>
      <c r="F160" s="355"/>
      <c r="G160" s="326"/>
      <c r="H160" s="354"/>
    </row>
    <row r="161" spans="1:8" s="267" customFormat="1" ht="12.75" customHeight="1">
      <c r="A161" s="44"/>
      <c r="B161" s="335"/>
      <c r="C161" s="85"/>
      <c r="D161" s="356"/>
      <c r="E161" s="85"/>
      <c r="F161" s="336"/>
      <c r="G161" s="326"/>
      <c r="H161" s="357"/>
    </row>
    <row r="162" spans="1:8" ht="12.75" customHeight="1">
      <c r="G162" s="176"/>
      <c r="H162" s="17"/>
    </row>
    <row r="163" spans="1:8" ht="12.75" customHeight="1">
      <c r="F163" s="543"/>
      <c r="G163" s="543"/>
      <c r="H163" s="543"/>
    </row>
    <row r="164" spans="1:8" ht="13.5" customHeight="1">
      <c r="D164" s="183"/>
      <c r="E164" s="16"/>
      <c r="F164" s="521" t="s">
        <v>523</v>
      </c>
      <c r="G164" s="521"/>
      <c r="H164" s="521"/>
    </row>
    <row r="165" spans="1:8" ht="13.5">
      <c r="D165" s="183"/>
      <c r="E165" s="16"/>
      <c r="F165" s="51"/>
      <c r="G165" s="176"/>
      <c r="H165" s="17"/>
    </row>
    <row r="166" spans="1:8" ht="13.5">
      <c r="D166" s="183"/>
      <c r="F166" s="51"/>
      <c r="G166" s="176"/>
      <c r="H166" s="17"/>
    </row>
    <row r="167" spans="1:8" ht="13.5">
      <c r="D167" s="183"/>
      <c r="F167" s="51"/>
      <c r="G167" s="176"/>
      <c r="H167" s="17"/>
    </row>
    <row r="168" spans="1:8" ht="15" customHeight="1">
      <c r="B168" s="208"/>
      <c r="D168" s="183"/>
      <c r="E168" s="16"/>
      <c r="F168" s="51"/>
      <c r="G168" s="176"/>
      <c r="H168" s="17"/>
    </row>
    <row r="169" spans="1:8" ht="16.5" customHeight="1">
      <c r="B169" s="208"/>
      <c r="D169" s="183"/>
      <c r="E169" s="16"/>
      <c r="F169" s="51"/>
      <c r="G169" s="176"/>
      <c r="H169" s="17"/>
    </row>
    <row r="170" spans="1:8" ht="16.5" customHeight="1">
      <c r="B170" s="208"/>
      <c r="D170" s="183"/>
      <c r="E170" s="16"/>
      <c r="F170" s="51"/>
      <c r="G170" s="176"/>
      <c r="H170" s="17"/>
    </row>
    <row r="171" spans="1:8" ht="73.5" customHeight="1">
      <c r="B171" s="32"/>
      <c r="C171" s="16"/>
      <c r="D171" s="183"/>
      <c r="E171" s="16"/>
      <c r="F171" s="51"/>
      <c r="G171" s="176"/>
      <c r="H171" s="17"/>
    </row>
    <row r="172" spans="1:8" ht="13.5">
      <c r="B172" s="208"/>
      <c r="D172" s="183"/>
      <c r="E172" s="16"/>
      <c r="F172" s="51"/>
      <c r="G172" s="176"/>
      <c r="H172" s="17"/>
    </row>
    <row r="173" spans="1:8" ht="13.5">
      <c r="B173" s="208"/>
      <c r="D173" s="183"/>
      <c r="E173" s="16"/>
      <c r="F173" s="51"/>
      <c r="G173" s="176"/>
      <c r="H173" s="17"/>
    </row>
    <row r="174" spans="1:8" ht="13.5">
      <c r="B174" s="208"/>
      <c r="D174" s="183"/>
      <c r="E174" s="16"/>
      <c r="F174" s="51"/>
      <c r="G174" s="176"/>
      <c r="H174" s="17"/>
    </row>
    <row r="175" spans="1:8" ht="66" customHeight="1">
      <c r="B175" s="32"/>
      <c r="C175" s="16"/>
      <c r="D175" s="183"/>
      <c r="E175" s="16"/>
      <c r="F175" s="51"/>
      <c r="G175" s="176"/>
      <c r="H175" s="17"/>
    </row>
    <row r="176" spans="1:8" ht="13.5">
      <c r="B176" s="208"/>
      <c r="D176" s="183"/>
      <c r="E176" s="16"/>
      <c r="F176" s="51"/>
      <c r="G176" s="176"/>
      <c r="H176" s="17"/>
    </row>
    <row r="177" spans="2:8" ht="13.5">
      <c r="B177" s="208"/>
      <c r="D177" s="183"/>
      <c r="E177" s="16"/>
      <c r="F177" s="51"/>
      <c r="G177" s="176"/>
      <c r="H177" s="17"/>
    </row>
    <row r="178" spans="2:8" ht="13.5">
      <c r="B178" s="208"/>
      <c r="D178" s="183"/>
      <c r="E178" s="16"/>
      <c r="F178" s="51"/>
      <c r="G178" s="176"/>
      <c r="H178" s="17"/>
    </row>
    <row r="179" spans="2:8" ht="53.25" customHeight="1">
      <c r="B179" s="164"/>
      <c r="D179" s="183"/>
      <c r="E179" s="5"/>
      <c r="F179" s="51"/>
      <c r="G179" s="196"/>
      <c r="H179" s="197"/>
    </row>
    <row r="180" spans="2:8" ht="13.5">
      <c r="D180" s="183"/>
      <c r="E180" s="16"/>
      <c r="F180" s="51"/>
      <c r="G180" s="176"/>
      <c r="H180" s="17"/>
    </row>
    <row r="183" spans="2:8" ht="72" customHeight="1">
      <c r="B183" s="164"/>
      <c r="C183" s="16"/>
      <c r="D183" s="183"/>
      <c r="E183" s="5"/>
      <c r="F183" s="51"/>
      <c r="G183" s="196"/>
      <c r="H183" s="197"/>
    </row>
    <row r="184" spans="2:8" ht="13.5">
      <c r="B184" s="184"/>
      <c r="D184" s="183"/>
      <c r="E184" s="16"/>
      <c r="F184" s="51"/>
      <c r="G184" s="176"/>
      <c r="H184" s="17"/>
    </row>
    <row r="185" spans="2:8" ht="13.5">
      <c r="B185" s="184"/>
      <c r="D185" s="183"/>
      <c r="F185" s="51"/>
      <c r="G185" s="176"/>
      <c r="H185" s="17"/>
    </row>
    <row r="186" spans="2:8" ht="13.5">
      <c r="G186" s="176"/>
      <c r="H186" s="17"/>
    </row>
    <row r="187" spans="2:8" ht="15.75">
      <c r="B187" s="164"/>
      <c r="C187" s="16"/>
      <c r="D187" s="183"/>
      <c r="E187" s="5"/>
      <c r="F187" s="51"/>
      <c r="G187" s="196"/>
      <c r="H187" s="197"/>
    </row>
    <row r="188" spans="2:8" ht="13.5">
      <c r="D188" s="183"/>
      <c r="E188" s="16"/>
      <c r="F188" s="51"/>
      <c r="G188" s="176"/>
      <c r="H188" s="17"/>
    </row>
    <row r="189" spans="2:8" ht="13.5">
      <c r="D189" s="183"/>
      <c r="E189" s="16"/>
      <c r="F189" s="51"/>
      <c r="G189" s="176"/>
      <c r="H189" s="17"/>
    </row>
    <row r="190" spans="2:8" ht="13.5">
      <c r="D190" s="183"/>
      <c r="E190" s="16"/>
      <c r="F190" s="51"/>
      <c r="G190" s="176"/>
      <c r="H190" s="17"/>
    </row>
    <row r="191" spans="2:8" ht="46.5" customHeight="1">
      <c r="B191" s="32"/>
      <c r="C191" s="16"/>
      <c r="D191" s="183"/>
      <c r="E191" s="5"/>
      <c r="F191" s="51"/>
      <c r="G191" s="196"/>
      <c r="H191" s="197"/>
    </row>
    <row r="192" spans="2:8" ht="13.5">
      <c r="D192" s="183"/>
      <c r="F192" s="51"/>
      <c r="G192" s="176"/>
      <c r="H192" s="17"/>
    </row>
    <row r="193" spans="2:8" ht="13.5">
      <c r="D193" s="183"/>
      <c r="F193" s="51"/>
      <c r="G193" s="176"/>
      <c r="H193" s="17"/>
    </row>
    <row r="194" spans="2:8" ht="13.5">
      <c r="D194" s="183"/>
      <c r="F194" s="51"/>
      <c r="G194" s="176"/>
      <c r="H194" s="17"/>
    </row>
    <row r="195" spans="2:8" ht="45.75" customHeight="1">
      <c r="B195" s="32"/>
      <c r="C195" s="16"/>
      <c r="D195" s="183"/>
      <c r="E195" s="16"/>
      <c r="F195" s="51"/>
      <c r="G195" s="176"/>
      <c r="H195" s="17"/>
    </row>
    <row r="196" spans="2:8" ht="13.5">
      <c r="D196" s="183"/>
      <c r="E196" s="16"/>
      <c r="F196" s="51"/>
      <c r="G196" s="176"/>
      <c r="H196" s="17"/>
    </row>
    <row r="197" spans="2:8" ht="13.5">
      <c r="B197" s="208"/>
      <c r="D197" s="183"/>
      <c r="E197" s="16"/>
      <c r="F197" s="51"/>
      <c r="G197" s="176"/>
      <c r="H197" s="17"/>
    </row>
    <row r="198" spans="2:8" ht="13.5">
      <c r="B198" s="208"/>
      <c r="D198" s="183"/>
      <c r="E198" s="16"/>
      <c r="F198" s="51"/>
      <c r="G198" s="176"/>
      <c r="H198" s="17"/>
    </row>
    <row r="199" spans="2:8" ht="77.25" customHeight="1">
      <c r="B199" s="32"/>
      <c r="C199" s="16"/>
      <c r="D199" s="183"/>
      <c r="E199" s="16"/>
      <c r="F199" s="51"/>
      <c r="G199" s="176"/>
      <c r="H199" s="17"/>
    </row>
    <row r="200" spans="2:8" ht="13.5">
      <c r="B200" s="208"/>
      <c r="D200" s="183"/>
      <c r="E200" s="16"/>
      <c r="F200" s="51"/>
      <c r="G200" s="176"/>
      <c r="H200" s="17"/>
    </row>
    <row r="201" spans="2:8" ht="13.5">
      <c r="B201" s="208"/>
      <c r="D201" s="183"/>
      <c r="E201" s="16"/>
      <c r="F201" s="51"/>
      <c r="G201" s="176"/>
      <c r="H201" s="17"/>
    </row>
    <row r="202" spans="2:8" ht="13.5">
      <c r="B202" s="208"/>
      <c r="D202" s="183"/>
      <c r="E202" s="16"/>
      <c r="F202" s="51"/>
      <c r="G202" s="176"/>
      <c r="H202" s="17"/>
    </row>
    <row r="203" spans="2:8" ht="17.25" customHeight="1">
      <c r="D203" s="183"/>
      <c r="E203" s="16"/>
      <c r="F203" s="51"/>
      <c r="G203" s="176"/>
      <c r="H203" s="17"/>
    </row>
    <row r="204" spans="2:8" ht="17.25" customHeight="1">
      <c r="D204" s="183"/>
      <c r="E204" s="16"/>
      <c r="F204" s="51"/>
      <c r="G204" s="176"/>
      <c r="H204" s="17"/>
    </row>
    <row r="205" spans="2:8" ht="17.25" customHeight="1">
      <c r="D205" s="183"/>
      <c r="E205" s="16"/>
      <c r="F205" s="51"/>
      <c r="G205" s="176"/>
      <c r="H205" s="17"/>
    </row>
    <row r="206" spans="2:8" ht="120.75" customHeight="1">
      <c r="D206" s="183"/>
      <c r="E206" s="16"/>
      <c r="F206" s="51"/>
      <c r="G206" s="176"/>
      <c r="H206" s="17"/>
    </row>
    <row r="207" spans="2:8" ht="17.25" customHeight="1">
      <c r="D207" s="183"/>
      <c r="E207" s="16"/>
      <c r="F207" s="51"/>
      <c r="G207" s="176"/>
      <c r="H207" s="17"/>
    </row>
    <row r="208" spans="2:8" ht="17.25" customHeight="1">
      <c r="D208" s="183"/>
      <c r="E208" s="16"/>
      <c r="F208" s="51"/>
      <c r="G208" s="176"/>
      <c r="H208" s="17"/>
    </row>
    <row r="209" spans="2:8" ht="17.25" customHeight="1">
      <c r="D209" s="183"/>
      <c r="E209" s="16"/>
      <c r="F209" s="51"/>
      <c r="G209" s="176"/>
      <c r="H209" s="17"/>
    </row>
    <row r="210" spans="2:8" ht="61.5" customHeight="1">
      <c r="B210" s="32"/>
      <c r="C210" s="16"/>
      <c r="D210" s="183"/>
      <c r="E210" s="5"/>
      <c r="F210" s="51"/>
      <c r="G210" s="196"/>
      <c r="H210" s="197"/>
    </row>
    <row r="211" spans="2:8" ht="13.5">
      <c r="D211" s="183"/>
      <c r="F211" s="51"/>
      <c r="G211" s="176"/>
      <c r="H211" s="17"/>
    </row>
    <row r="212" spans="2:8" ht="13.5">
      <c r="D212" s="183"/>
      <c r="F212" s="51"/>
      <c r="G212" s="176"/>
      <c r="H212" s="17"/>
    </row>
    <row r="213" spans="2:8" ht="13.5">
      <c r="D213" s="183"/>
      <c r="F213" s="51"/>
      <c r="G213" s="176"/>
      <c r="H213" s="17"/>
    </row>
    <row r="214" spans="2:8" ht="49.5" customHeight="1">
      <c r="B214" s="32"/>
      <c r="C214" s="16"/>
      <c r="D214" s="183"/>
      <c r="E214" s="16"/>
      <c r="F214" s="51"/>
      <c r="G214" s="176"/>
      <c r="H214" s="17"/>
    </row>
    <row r="215" spans="2:8" ht="13.5">
      <c r="B215" s="208"/>
      <c r="D215" s="183"/>
      <c r="E215" s="16"/>
      <c r="F215" s="51"/>
      <c r="G215" s="176"/>
      <c r="H215" s="17"/>
    </row>
    <row r="216" spans="2:8" ht="13.5">
      <c r="B216" s="208"/>
      <c r="D216" s="183"/>
      <c r="E216" s="16"/>
      <c r="F216" s="51"/>
      <c r="G216" s="176"/>
      <c r="H216" s="17"/>
    </row>
    <row r="217" spans="2:8" ht="13.5">
      <c r="B217" s="208"/>
      <c r="D217" s="183"/>
      <c r="E217" s="16"/>
      <c r="F217" s="51"/>
      <c r="G217" s="176"/>
      <c r="H217" s="17"/>
    </row>
    <row r="218" spans="2:8" ht="57" customHeight="1">
      <c r="B218" s="32"/>
      <c r="C218" s="16"/>
      <c r="D218" s="183"/>
      <c r="E218" s="16"/>
      <c r="F218" s="51"/>
      <c r="G218" s="176"/>
      <c r="H218" s="17"/>
    </row>
    <row r="219" spans="2:8" ht="13.5">
      <c r="B219" s="208"/>
      <c r="D219" s="183"/>
      <c r="E219" s="16"/>
      <c r="F219" s="51"/>
      <c r="G219" s="176"/>
      <c r="H219" s="17"/>
    </row>
    <row r="220" spans="2:8" ht="13.5">
      <c r="B220" s="208"/>
      <c r="D220" s="183"/>
      <c r="E220" s="16"/>
      <c r="F220" s="51"/>
      <c r="G220" s="176"/>
      <c r="H220" s="17"/>
    </row>
    <row r="221" spans="2:8" ht="13.5">
      <c r="B221" s="208"/>
      <c r="D221" s="183"/>
      <c r="E221" s="16"/>
      <c r="F221" s="51"/>
      <c r="G221" s="176"/>
      <c r="H221" s="17"/>
    </row>
    <row r="222" spans="2:8" ht="109.5" customHeight="1">
      <c r="B222" s="32"/>
      <c r="C222" s="16"/>
      <c r="D222" s="183"/>
      <c r="E222" s="16"/>
      <c r="F222" s="51"/>
      <c r="G222" s="176"/>
      <c r="H222" s="17"/>
    </row>
    <row r="223" spans="2:8" ht="13.5">
      <c r="B223" s="208"/>
      <c r="D223" s="183"/>
      <c r="E223" s="16"/>
      <c r="F223" s="51"/>
      <c r="G223" s="176"/>
      <c r="H223" s="17"/>
    </row>
    <row r="224" spans="2:8" ht="13.5">
      <c r="B224" s="208"/>
      <c r="D224" s="183"/>
      <c r="E224" s="16"/>
      <c r="F224" s="51"/>
      <c r="G224" s="176"/>
      <c r="H224" s="17"/>
    </row>
    <row r="225" spans="2:8" ht="13.5">
      <c r="B225" s="208"/>
      <c r="D225" s="183"/>
      <c r="E225" s="16"/>
      <c r="F225" s="51"/>
      <c r="G225" s="176"/>
      <c r="H225" s="17"/>
    </row>
    <row r="226" spans="2:8" ht="78.75" customHeight="1">
      <c r="B226" s="164"/>
      <c r="D226" s="183"/>
      <c r="E226" s="5"/>
      <c r="F226" s="51"/>
      <c r="G226" s="196"/>
      <c r="H226" s="197"/>
    </row>
    <row r="227" spans="2:8" ht="13.5">
      <c r="D227" s="183"/>
      <c r="E227" s="16"/>
      <c r="F227" s="51"/>
      <c r="G227" s="176"/>
      <c r="H227" s="17"/>
    </row>
    <row r="228" spans="2:8">
      <c r="B228" s="184"/>
    </row>
    <row r="229" spans="2:8">
      <c r="E229" s="16"/>
      <c r="G229" s="231"/>
      <c r="H229" s="17"/>
    </row>
    <row r="230" spans="2:8">
      <c r="B230" s="184"/>
    </row>
    <row r="231" spans="2:8" ht="89.25" customHeight="1">
      <c r="B231" s="164"/>
      <c r="C231" s="16"/>
      <c r="D231" s="183"/>
      <c r="E231" s="5"/>
      <c r="F231" s="51"/>
      <c r="G231" s="196"/>
      <c r="H231" s="197"/>
    </row>
    <row r="232" spans="2:8" ht="13.5">
      <c r="B232" s="184"/>
      <c r="D232" s="183"/>
      <c r="E232" s="16"/>
      <c r="F232" s="51"/>
      <c r="G232" s="176"/>
      <c r="H232" s="17"/>
    </row>
    <row r="233" spans="2:8" ht="13.5">
      <c r="B233" s="184"/>
      <c r="D233" s="183"/>
      <c r="F233" s="51"/>
      <c r="G233" s="176"/>
      <c r="H233" s="17"/>
    </row>
    <row r="234" spans="2:8" ht="13.5">
      <c r="G234" s="176"/>
      <c r="H234" s="17"/>
    </row>
    <row r="235" spans="2:8" ht="64.5" customHeight="1">
      <c r="B235" s="164"/>
      <c r="C235" s="16"/>
      <c r="D235" s="183"/>
      <c r="E235" s="5"/>
      <c r="F235" s="51"/>
      <c r="G235" s="196"/>
      <c r="H235" s="197"/>
    </row>
    <row r="236" spans="2:8" ht="13.5">
      <c r="D236" s="183"/>
      <c r="E236" s="16"/>
      <c r="F236" s="51"/>
      <c r="G236" s="176"/>
      <c r="H236" s="17"/>
    </row>
    <row r="237" spans="2:8" ht="13.5">
      <c r="D237" s="183"/>
      <c r="E237" s="16"/>
      <c r="F237" s="51"/>
      <c r="G237" s="176"/>
      <c r="H237" s="17"/>
    </row>
    <row r="238" spans="2:8" ht="13.5">
      <c r="D238" s="183"/>
      <c r="E238" s="16"/>
      <c r="F238" s="51"/>
      <c r="G238" s="176"/>
      <c r="H238" s="17"/>
    </row>
    <row r="239" spans="2:8" ht="63" customHeight="1">
      <c r="B239" s="32"/>
      <c r="C239" s="16"/>
      <c r="D239" s="183"/>
      <c r="E239" s="5"/>
      <c r="F239" s="51"/>
      <c r="G239" s="196"/>
      <c r="H239" s="197"/>
    </row>
    <row r="240" spans="2:8" ht="13.5">
      <c r="D240" s="183"/>
      <c r="F240" s="51"/>
      <c r="G240" s="176"/>
      <c r="H240" s="17"/>
    </row>
    <row r="241" spans="4:8" ht="13.5">
      <c r="D241" s="183"/>
      <c r="F241" s="51"/>
      <c r="G241" s="176"/>
      <c r="H241" s="17"/>
    </row>
    <row r="242" spans="4:8" ht="13.5">
      <c r="D242" s="183"/>
      <c r="F242" s="51"/>
      <c r="G242" s="176"/>
      <c r="H242" s="17"/>
    </row>
  </sheetData>
  <mergeCells count="13">
    <mergeCell ref="B123:F123"/>
    <mergeCell ref="A2:H2"/>
    <mergeCell ref="A3:H3"/>
    <mergeCell ref="B32:F32"/>
    <mergeCell ref="B54:F54"/>
    <mergeCell ref="B81:F81"/>
    <mergeCell ref="F164:H164"/>
    <mergeCell ref="B144:F144"/>
    <mergeCell ref="B153:D153"/>
    <mergeCell ref="B155:D155"/>
    <mergeCell ref="B157:D157"/>
    <mergeCell ref="B158:F158"/>
    <mergeCell ref="F163:H163"/>
  </mergeCells>
  <pageMargins left="0.7" right="0.7" top="0.75" bottom="0.75" header="0.3" footer="0.3"/>
  <pageSetup scale="87" orientation="portrait" horizontalDpi="1200" verticalDpi="1200" r:id="rId1"/>
  <rowBreaks count="1" manualBreakCount="1">
    <brk id="138"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8"/>
  <sheetViews>
    <sheetView view="pageBreakPreview" topLeftCell="A31" zoomScale="98" zoomScaleNormal="100" zoomScaleSheetLayoutView="98" workbookViewId="0">
      <selection activeCell="F44" sqref="F44"/>
    </sheetView>
  </sheetViews>
  <sheetFormatPr defaultRowHeight="12.75"/>
  <cols>
    <col min="1" max="1" width="6.83203125" style="179" customWidth="1"/>
    <col min="2" max="2" width="63.6640625" style="163" customWidth="1"/>
    <col min="3" max="3" width="8" style="177" customWidth="1"/>
    <col min="4" max="4" width="10.83203125" style="79" customWidth="1"/>
    <col min="5" max="5" width="2.83203125" style="177" customWidth="1"/>
    <col min="6" max="6" width="13.6640625" style="182" customWidth="1"/>
    <col min="7" max="7" width="2.33203125" style="177" customWidth="1"/>
    <col min="8" max="8" width="23.83203125" style="178" customWidth="1"/>
    <col min="9" max="21" width="15.33203125" style="174" customWidth="1"/>
    <col min="22" max="16384" width="9.33203125" style="174"/>
  </cols>
  <sheetData>
    <row r="2" spans="1:8" s="267" customFormat="1" ht="20.100000000000001" customHeight="1">
      <c r="A2" s="544" t="s">
        <v>277</v>
      </c>
      <c r="B2" s="544"/>
      <c r="C2" s="544"/>
      <c r="D2" s="544"/>
      <c r="E2" s="544"/>
      <c r="F2" s="544"/>
      <c r="G2" s="544"/>
      <c r="H2" s="544"/>
    </row>
    <row r="3" spans="1:8" s="267" customFormat="1" ht="20.25" customHeight="1">
      <c r="A3" s="546" t="s">
        <v>524</v>
      </c>
      <c r="B3" s="546"/>
      <c r="C3" s="546"/>
      <c r="D3" s="546"/>
      <c r="E3" s="546"/>
      <c r="F3" s="546"/>
      <c r="G3" s="546"/>
      <c r="H3" s="546"/>
    </row>
    <row r="4" spans="1:8" s="267" customFormat="1" ht="44.25" customHeight="1">
      <c r="A4" s="546"/>
      <c r="B4" s="546"/>
      <c r="C4" s="546"/>
      <c r="D4" s="546"/>
      <c r="E4" s="546"/>
      <c r="F4" s="546"/>
      <c r="G4" s="546"/>
      <c r="H4" s="546"/>
    </row>
    <row r="5" spans="1:8" s="359" customFormat="1" ht="27.75" customHeight="1">
      <c r="A5" s="318" t="s">
        <v>1</v>
      </c>
      <c r="B5" s="358" t="s">
        <v>2</v>
      </c>
      <c r="C5" s="318" t="s">
        <v>3</v>
      </c>
      <c r="D5" s="319" t="s">
        <v>4</v>
      </c>
      <c r="E5" s="318"/>
      <c r="F5" s="320" t="s">
        <v>5</v>
      </c>
      <c r="G5" s="318"/>
      <c r="H5" s="321" t="s">
        <v>6</v>
      </c>
    </row>
    <row r="6" spans="1:8">
      <c r="B6" s="15"/>
      <c r="C6" s="16"/>
      <c r="D6" s="183"/>
      <c r="E6" s="16"/>
      <c r="F6" s="51"/>
      <c r="G6" s="16"/>
      <c r="H6" s="17"/>
    </row>
    <row r="7" spans="1:8" ht="195" customHeight="1">
      <c r="A7" s="179" t="s">
        <v>525</v>
      </c>
      <c r="B7" s="164" t="s">
        <v>526</v>
      </c>
      <c r="C7" s="177" t="s">
        <v>527</v>
      </c>
      <c r="D7" s="183">
        <v>1</v>
      </c>
      <c r="E7" s="177" t="s">
        <v>7</v>
      </c>
      <c r="F7" s="64"/>
      <c r="G7" s="176" t="s">
        <v>8</v>
      </c>
      <c r="H7" s="332">
        <f>D7*F7</f>
        <v>0</v>
      </c>
    </row>
    <row r="8" spans="1:8" ht="12.75" customHeight="1">
      <c r="B8" s="164"/>
      <c r="D8" s="66"/>
      <c r="F8" s="58"/>
      <c r="G8" s="176"/>
    </row>
    <row r="9" spans="1:8" ht="35.25" customHeight="1">
      <c r="A9" s="179" t="s">
        <v>279</v>
      </c>
      <c r="B9" s="223" t="s">
        <v>528</v>
      </c>
      <c r="C9" s="177" t="s">
        <v>9</v>
      </c>
      <c r="D9" s="183">
        <v>1</v>
      </c>
      <c r="E9" s="177" t="s">
        <v>7</v>
      </c>
      <c r="F9" s="64"/>
      <c r="G9" s="176" t="s">
        <v>8</v>
      </c>
      <c r="H9" s="332">
        <f>D9*F9</f>
        <v>0</v>
      </c>
    </row>
    <row r="10" spans="1:8" ht="13.5" customHeight="1">
      <c r="B10" s="223"/>
      <c r="D10" s="66"/>
      <c r="F10" s="58"/>
      <c r="G10" s="176"/>
    </row>
    <row r="11" spans="1:8" ht="28.5" customHeight="1">
      <c r="A11" s="179" t="s">
        <v>301</v>
      </c>
      <c r="B11" s="163" t="s">
        <v>529</v>
      </c>
      <c r="C11" s="177" t="s">
        <v>9</v>
      </c>
      <c r="D11" s="183">
        <v>1</v>
      </c>
      <c r="E11" s="177" t="s">
        <v>7</v>
      </c>
      <c r="F11" s="64"/>
      <c r="G11" s="176" t="s">
        <v>8</v>
      </c>
      <c r="H11" s="332">
        <f>D11*F11</f>
        <v>0</v>
      </c>
    </row>
    <row r="12" spans="1:8" ht="12.75" customHeight="1">
      <c r="B12" s="224"/>
      <c r="D12" s="66"/>
      <c r="F12" s="58"/>
      <c r="G12" s="176"/>
    </row>
    <row r="13" spans="1:8" ht="85.5" customHeight="1">
      <c r="A13" s="179" t="s">
        <v>328</v>
      </c>
      <c r="B13" s="223" t="s">
        <v>530</v>
      </c>
      <c r="C13" s="231" t="s">
        <v>9</v>
      </c>
      <c r="D13" s="360">
        <v>74</v>
      </c>
      <c r="E13" s="177" t="s">
        <v>7</v>
      </c>
      <c r="F13" s="64"/>
      <c r="G13" s="176" t="s">
        <v>8</v>
      </c>
      <c r="H13" s="332">
        <f>D13*F13</f>
        <v>0</v>
      </c>
    </row>
    <row r="14" spans="1:8" ht="13.5" customHeight="1">
      <c r="B14" s="223"/>
      <c r="D14" s="66"/>
      <c r="F14" s="58"/>
      <c r="G14" s="176"/>
    </row>
    <row r="15" spans="1:8" ht="68.25" customHeight="1">
      <c r="A15" s="179" t="s">
        <v>337</v>
      </c>
      <c r="B15" s="223" t="s">
        <v>531</v>
      </c>
      <c r="C15" s="177" t="s">
        <v>9</v>
      </c>
      <c r="D15" s="183">
        <v>11</v>
      </c>
      <c r="E15" s="177" t="s">
        <v>7</v>
      </c>
      <c r="F15" s="64"/>
      <c r="G15" s="176" t="s">
        <v>8</v>
      </c>
      <c r="H15" s="332">
        <f>D15*F15</f>
        <v>0</v>
      </c>
    </row>
    <row r="16" spans="1:8" ht="13.5" customHeight="1">
      <c r="B16" s="223"/>
      <c r="D16" s="66"/>
      <c r="F16" s="58"/>
      <c r="G16" s="176"/>
    </row>
    <row r="17" spans="1:8" ht="70.5" customHeight="1">
      <c r="A17" s="44" t="s">
        <v>532</v>
      </c>
      <c r="B17" s="361" t="s">
        <v>533</v>
      </c>
      <c r="C17" s="177" t="s">
        <v>9</v>
      </c>
      <c r="D17" s="183">
        <v>1</v>
      </c>
      <c r="E17" s="177" t="s">
        <v>7</v>
      </c>
      <c r="F17" s="64"/>
      <c r="G17" s="176" t="s">
        <v>8</v>
      </c>
      <c r="H17" s="332">
        <f>D17*F17</f>
        <v>0</v>
      </c>
    </row>
    <row r="18" spans="1:8" ht="13.5" customHeight="1">
      <c r="B18" s="223"/>
      <c r="D18" s="66"/>
      <c r="F18" s="58"/>
      <c r="G18" s="176"/>
    </row>
    <row r="19" spans="1:8" ht="86.25" customHeight="1">
      <c r="A19" s="179" t="s">
        <v>534</v>
      </c>
      <c r="B19" s="223" t="s">
        <v>535</v>
      </c>
      <c r="C19" s="177" t="s">
        <v>9</v>
      </c>
      <c r="D19" s="183">
        <v>13</v>
      </c>
      <c r="E19" s="177" t="s">
        <v>7</v>
      </c>
      <c r="F19" s="64"/>
      <c r="G19" s="176" t="s">
        <v>8</v>
      </c>
      <c r="H19" s="332">
        <f>D19*F19</f>
        <v>0</v>
      </c>
    </row>
    <row r="20" spans="1:8" ht="13.5" customHeight="1">
      <c r="B20" s="224"/>
      <c r="D20" s="66"/>
      <c r="F20" s="58"/>
      <c r="G20" s="176"/>
    </row>
    <row r="21" spans="1:8" ht="56.25" customHeight="1">
      <c r="A21" s="179" t="s">
        <v>536</v>
      </c>
      <c r="B21" s="45" t="s">
        <v>537</v>
      </c>
      <c r="C21" s="177" t="s">
        <v>9</v>
      </c>
      <c r="D21" s="183">
        <v>10</v>
      </c>
      <c r="E21" s="177" t="s">
        <v>7</v>
      </c>
      <c r="F21" s="64"/>
      <c r="G21" s="176" t="s">
        <v>8</v>
      </c>
      <c r="H21" s="332">
        <f>D21*F21</f>
        <v>0</v>
      </c>
    </row>
    <row r="22" spans="1:8" ht="13.5" customHeight="1">
      <c r="B22" s="334"/>
      <c r="D22" s="66"/>
      <c r="F22" s="58"/>
      <c r="G22" s="176"/>
    </row>
    <row r="23" spans="1:8" ht="69" customHeight="1">
      <c r="A23" s="179" t="s">
        <v>538</v>
      </c>
      <c r="B23" s="227" t="s">
        <v>539</v>
      </c>
      <c r="C23" s="177" t="s">
        <v>9</v>
      </c>
      <c r="D23" s="183">
        <v>2</v>
      </c>
      <c r="E23" s="177" t="s">
        <v>7</v>
      </c>
      <c r="F23" s="64"/>
      <c r="G23" s="176" t="s">
        <v>8</v>
      </c>
      <c r="H23" s="332">
        <f>D23*F23</f>
        <v>0</v>
      </c>
    </row>
    <row r="24" spans="1:8" ht="13.5" customHeight="1">
      <c r="B24" s="227"/>
      <c r="D24" s="66"/>
      <c r="F24" s="58"/>
      <c r="G24" s="176"/>
    </row>
    <row r="25" spans="1:8" ht="94.5" customHeight="1">
      <c r="A25" s="179" t="s">
        <v>540</v>
      </c>
      <c r="B25" s="227" t="s">
        <v>541</v>
      </c>
      <c r="C25" s="177" t="s">
        <v>9</v>
      </c>
      <c r="D25" s="183">
        <v>4</v>
      </c>
      <c r="E25" s="177" t="s">
        <v>7</v>
      </c>
      <c r="F25" s="64"/>
      <c r="G25" s="176" t="s">
        <v>8</v>
      </c>
      <c r="H25" s="332">
        <f>D25*F25</f>
        <v>0</v>
      </c>
    </row>
    <row r="26" spans="1:8" ht="13.5" customHeight="1">
      <c r="B26" s="227"/>
      <c r="D26" s="66"/>
      <c r="F26" s="58"/>
      <c r="G26" s="176"/>
    </row>
    <row r="27" spans="1:8" ht="28.5" customHeight="1">
      <c r="A27" s="179" t="s">
        <v>542</v>
      </c>
      <c r="B27" s="227" t="s">
        <v>543</v>
      </c>
      <c r="C27" s="177" t="s">
        <v>9</v>
      </c>
      <c r="D27" s="183">
        <v>1</v>
      </c>
      <c r="E27" s="177" t="s">
        <v>7</v>
      </c>
      <c r="F27" s="64"/>
      <c r="G27" s="176" t="s">
        <v>8</v>
      </c>
      <c r="H27" s="332">
        <f>D27*F27</f>
        <v>0</v>
      </c>
    </row>
    <row r="28" spans="1:8" ht="13.5" customHeight="1">
      <c r="B28" s="227"/>
      <c r="D28" s="66"/>
      <c r="F28" s="58"/>
      <c r="G28" s="176"/>
    </row>
    <row r="29" spans="1:8" ht="53.25" customHeight="1">
      <c r="A29" s="179" t="s">
        <v>544</v>
      </c>
      <c r="B29" s="227" t="s">
        <v>545</v>
      </c>
      <c r="C29" s="177" t="s">
        <v>334</v>
      </c>
      <c r="D29" s="183">
        <v>2000</v>
      </c>
      <c r="E29" s="177" t="s">
        <v>7</v>
      </c>
      <c r="F29" s="64"/>
      <c r="G29" s="176" t="s">
        <v>8</v>
      </c>
      <c r="H29" s="332">
        <f>D29*F29</f>
        <v>0</v>
      </c>
    </row>
    <row r="30" spans="1:8" ht="12.75" customHeight="1">
      <c r="B30" s="227"/>
      <c r="D30" s="66"/>
      <c r="F30" s="58"/>
      <c r="G30" s="176"/>
    </row>
    <row r="31" spans="1:8" ht="77.25" customHeight="1">
      <c r="A31" s="179" t="s">
        <v>546</v>
      </c>
      <c r="B31" s="227" t="s">
        <v>547</v>
      </c>
      <c r="C31" s="177" t="s">
        <v>334</v>
      </c>
      <c r="D31" s="183">
        <v>500</v>
      </c>
      <c r="E31" s="177" t="s">
        <v>7</v>
      </c>
      <c r="F31" s="64"/>
      <c r="G31" s="176" t="s">
        <v>8</v>
      </c>
      <c r="H31" s="332">
        <f>D31*F31</f>
        <v>0</v>
      </c>
    </row>
    <row r="32" spans="1:8" ht="13.5">
      <c r="B32" s="334"/>
      <c r="D32" s="66"/>
      <c r="F32" s="58"/>
      <c r="G32" s="176"/>
    </row>
    <row r="33" spans="1:8" ht="28.5" customHeight="1">
      <c r="A33" s="179" t="s">
        <v>548</v>
      </c>
      <c r="B33" s="228" t="s">
        <v>549</v>
      </c>
      <c r="D33" s="66"/>
      <c r="F33" s="58"/>
      <c r="G33" s="176"/>
    </row>
    <row r="34" spans="1:8" ht="20.25" customHeight="1">
      <c r="B34" s="362" t="s">
        <v>550</v>
      </c>
      <c r="C34" s="363" t="s">
        <v>334</v>
      </c>
      <c r="D34" s="364">
        <v>2000</v>
      </c>
      <c r="E34" s="363" t="s">
        <v>7</v>
      </c>
      <c r="F34" s="365"/>
      <c r="G34" s="366" t="s">
        <v>8</v>
      </c>
      <c r="H34" s="367">
        <f>D34*F34</f>
        <v>0</v>
      </c>
    </row>
    <row r="35" spans="1:8" ht="18.75">
      <c r="B35" s="362" t="s">
        <v>517</v>
      </c>
      <c r="C35" s="363" t="s">
        <v>334</v>
      </c>
      <c r="D35" s="364">
        <v>500</v>
      </c>
      <c r="E35" s="363" t="s">
        <v>7</v>
      </c>
      <c r="F35" s="365"/>
      <c r="G35" s="366" t="s">
        <v>8</v>
      </c>
      <c r="H35" s="367">
        <f>D35*F35</f>
        <v>0</v>
      </c>
    </row>
    <row r="36" spans="1:8" ht="18.75">
      <c r="B36" s="362"/>
      <c r="C36" s="363"/>
      <c r="D36" s="364"/>
      <c r="E36" s="363"/>
      <c r="F36" s="365"/>
      <c r="G36" s="366"/>
      <c r="H36" s="367"/>
    </row>
    <row r="37" spans="1:8" ht="38.25" customHeight="1">
      <c r="A37" s="368" t="s">
        <v>551</v>
      </c>
      <c r="B37" s="369" t="s">
        <v>552</v>
      </c>
      <c r="C37" s="370" t="s">
        <v>463</v>
      </c>
      <c r="D37" s="371">
        <v>1</v>
      </c>
      <c r="E37" s="370" t="s">
        <v>7</v>
      </c>
      <c r="F37" s="372"/>
      <c r="G37" s="373" t="s">
        <v>8</v>
      </c>
      <c r="H37" s="374">
        <f>D37*F37</f>
        <v>0</v>
      </c>
    </row>
    <row r="38" spans="1:8" ht="13.5">
      <c r="B38" s="228"/>
      <c r="D38" s="66"/>
      <c r="F38" s="58"/>
      <c r="G38" s="176"/>
    </row>
    <row r="39" spans="1:8" s="267" customFormat="1" ht="18.75">
      <c r="A39" s="44"/>
      <c r="B39" s="375" t="s">
        <v>553</v>
      </c>
      <c r="C39" s="376"/>
      <c r="D39" s="377"/>
      <c r="E39" s="376"/>
      <c r="F39" s="378"/>
      <c r="G39" s="379"/>
      <c r="H39" s="380">
        <f>SUM(H7:H37)</f>
        <v>0</v>
      </c>
    </row>
    <row r="40" spans="1:8" ht="15.75">
      <c r="B40" s="15"/>
      <c r="C40" s="16"/>
      <c r="D40" s="183"/>
      <c r="E40" s="5"/>
      <c r="F40" s="51"/>
      <c r="G40" s="520"/>
      <c r="H40" s="520"/>
    </row>
    <row r="41" spans="1:8" ht="15.75">
      <c r="B41" s="15"/>
      <c r="C41" s="16"/>
      <c r="D41" s="183"/>
      <c r="E41" s="5"/>
      <c r="F41" s="51"/>
      <c r="G41" s="196"/>
      <c r="H41" s="196"/>
    </row>
    <row r="42" spans="1:8" ht="15.75">
      <c r="B42" s="15"/>
      <c r="C42" s="16"/>
      <c r="D42" s="183"/>
      <c r="E42" s="5"/>
      <c r="F42" s="51"/>
      <c r="G42" s="196"/>
      <c r="H42" s="196"/>
    </row>
    <row r="43" spans="1:8">
      <c r="B43" s="184"/>
    </row>
    <row r="44" spans="1:8">
      <c r="B44" s="184"/>
      <c r="E44" s="16"/>
      <c r="F44" s="381"/>
      <c r="G44" s="382"/>
      <c r="H44" s="383"/>
    </row>
    <row r="45" spans="1:8">
      <c r="B45" s="184"/>
      <c r="F45" s="521" t="s">
        <v>234</v>
      </c>
      <c r="G45" s="521"/>
      <c r="H45" s="521"/>
    </row>
    <row r="46" spans="1:8">
      <c r="E46" s="16"/>
      <c r="G46" s="231"/>
      <c r="H46" s="17"/>
    </row>
    <row r="47" spans="1:8">
      <c r="B47" s="184"/>
    </row>
    <row r="48" spans="1:8">
      <c r="E48" s="16"/>
      <c r="G48" s="231"/>
      <c r="H48" s="17"/>
    </row>
    <row r="49" spans="2:8">
      <c r="B49" s="184"/>
    </row>
    <row r="50" spans="2:8" ht="88.5" customHeight="1">
      <c r="E50" s="16"/>
      <c r="G50" s="231"/>
      <c r="H50" s="17"/>
    </row>
    <row r="51" spans="2:8">
      <c r="B51" s="184"/>
    </row>
    <row r="52" spans="2:8">
      <c r="B52" s="184"/>
    </row>
    <row r="53" spans="2:8">
      <c r="E53" s="16"/>
      <c r="G53" s="231"/>
      <c r="H53" s="17"/>
    </row>
    <row r="54" spans="2:8">
      <c r="E54" s="16"/>
      <c r="G54" s="231"/>
      <c r="H54" s="17"/>
    </row>
    <row r="55" spans="2:8" ht="12.75" customHeight="1">
      <c r="B55" s="184"/>
      <c r="E55" s="16"/>
      <c r="G55" s="231"/>
      <c r="H55" s="17"/>
    </row>
    <row r="56" spans="2:8">
      <c r="B56" s="184"/>
    </row>
    <row r="57" spans="2:8">
      <c r="E57" s="16"/>
      <c r="G57" s="231"/>
      <c r="H57" s="17"/>
    </row>
    <row r="58" spans="2:8" ht="14.25" customHeight="1">
      <c r="B58" s="184"/>
    </row>
  </sheetData>
  <mergeCells count="4">
    <mergeCell ref="A2:H2"/>
    <mergeCell ref="A3:H4"/>
    <mergeCell ref="G40:H40"/>
    <mergeCell ref="F45:H45"/>
  </mergeCells>
  <pageMargins left="0.7" right="0.7" top="0.75" bottom="0.75" header="0.3" footer="0.3"/>
  <pageSetup scale="84"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340"/>
  <sheetViews>
    <sheetView view="pageBreakPreview" topLeftCell="A312" zoomScaleNormal="100" zoomScaleSheetLayoutView="100" workbookViewId="0">
      <selection activeCell="F334" sqref="F334"/>
    </sheetView>
  </sheetViews>
  <sheetFormatPr defaultRowHeight="12.75"/>
  <cols>
    <col min="1" max="1" width="6.83203125" style="179" customWidth="1"/>
    <col min="2" max="2" width="72.33203125" style="163" customWidth="1"/>
    <col min="3" max="3" width="5.83203125" style="177" customWidth="1"/>
    <col min="4" max="4" width="10.83203125" style="79" customWidth="1"/>
    <col min="5" max="5" width="2.83203125" style="177" customWidth="1"/>
    <col min="6" max="6" width="13.6640625" style="182" customWidth="1"/>
    <col min="7" max="7" width="2.33203125" style="177" customWidth="1"/>
    <col min="8" max="8" width="22.83203125" style="178" customWidth="1"/>
    <col min="9" max="10" width="9.33203125" style="174" customWidth="1"/>
    <col min="11" max="11" width="12.33203125" style="174" customWidth="1"/>
    <col min="12" max="23" width="9.33203125" style="174" customWidth="1"/>
    <col min="24" max="16384" width="9.33203125" style="174"/>
  </cols>
  <sheetData>
    <row r="2" spans="1:8" s="267" customFormat="1" ht="20.100000000000001" customHeight="1">
      <c r="A2" s="544" t="s">
        <v>30</v>
      </c>
      <c r="B2" s="544"/>
      <c r="C2" s="544"/>
      <c r="D2" s="544"/>
      <c r="E2" s="544"/>
      <c r="F2" s="544"/>
      <c r="G2" s="544"/>
      <c r="H2" s="544"/>
    </row>
    <row r="3" spans="1:8" s="267" customFormat="1" ht="51.75" customHeight="1">
      <c r="A3" s="530" t="s">
        <v>554</v>
      </c>
      <c r="B3" s="531"/>
      <c r="C3" s="531"/>
      <c r="D3" s="531"/>
      <c r="E3" s="531"/>
      <c r="F3" s="531"/>
      <c r="G3" s="531"/>
      <c r="H3" s="531"/>
    </row>
    <row r="4" spans="1:8" s="267" customFormat="1" ht="9" customHeight="1">
      <c r="A4" s="314"/>
      <c r="B4" s="315"/>
      <c r="C4" s="315"/>
      <c r="D4" s="315"/>
      <c r="E4" s="315"/>
      <c r="F4" s="315"/>
      <c r="G4" s="315"/>
      <c r="H4" s="315"/>
    </row>
    <row r="5" spans="1:8" s="359" customFormat="1">
      <c r="A5" s="318" t="s">
        <v>1</v>
      </c>
      <c r="B5" s="358" t="s">
        <v>2</v>
      </c>
      <c r="C5" s="318" t="s">
        <v>3</v>
      </c>
      <c r="D5" s="319" t="s">
        <v>4</v>
      </c>
      <c r="E5" s="318"/>
      <c r="F5" s="320" t="s">
        <v>5</v>
      </c>
      <c r="G5" s="318"/>
      <c r="H5" s="321" t="s">
        <v>6</v>
      </c>
    </row>
    <row r="6" spans="1:8" ht="12.75" customHeight="1">
      <c r="B6" s="15"/>
      <c r="C6" s="16"/>
      <c r="D6" s="183"/>
      <c r="E6" s="5"/>
      <c r="F6" s="51"/>
      <c r="G6" s="196"/>
      <c r="H6" s="197"/>
    </row>
    <row r="7" spans="1:8" ht="51.75" customHeight="1">
      <c r="A7" s="384" t="s">
        <v>555</v>
      </c>
      <c r="B7" s="47" t="s">
        <v>556</v>
      </c>
      <c r="C7" s="16"/>
      <c r="D7" s="183"/>
      <c r="E7" s="5"/>
      <c r="F7" s="51"/>
      <c r="G7" s="196"/>
      <c r="H7" s="197"/>
    </row>
    <row r="8" spans="1:8" ht="12.75" customHeight="1">
      <c r="A8" s="385" t="s">
        <v>557</v>
      </c>
      <c r="B8" s="147" t="s">
        <v>558</v>
      </c>
      <c r="C8" s="16"/>
      <c r="D8" s="183"/>
      <c r="E8" s="5"/>
      <c r="F8" s="51"/>
      <c r="G8" s="196"/>
      <c r="H8" s="197"/>
    </row>
    <row r="9" spans="1:8" ht="12.75" customHeight="1">
      <c r="B9" s="15"/>
      <c r="C9" s="16"/>
      <c r="D9" s="183"/>
      <c r="E9" s="5"/>
      <c r="F9" s="51"/>
      <c r="G9" s="196"/>
      <c r="H9" s="197"/>
    </row>
    <row r="10" spans="1:8" ht="42" customHeight="1">
      <c r="A10" s="179">
        <v>1</v>
      </c>
      <c r="B10" s="164" t="s">
        <v>559</v>
      </c>
      <c r="C10" s="16"/>
      <c r="D10" s="183"/>
      <c r="E10" s="5"/>
      <c r="F10" s="51"/>
      <c r="G10" s="196"/>
      <c r="H10" s="197"/>
    </row>
    <row r="11" spans="1:8" ht="15" customHeight="1">
      <c r="B11" s="163" t="s">
        <v>285</v>
      </c>
      <c r="C11" s="177" t="s">
        <v>560</v>
      </c>
      <c r="D11" s="79">
        <v>1035</v>
      </c>
      <c r="E11" s="177" t="s">
        <v>7</v>
      </c>
      <c r="G11" s="176" t="s">
        <v>8</v>
      </c>
      <c r="H11" s="17">
        <f>D11*F11</f>
        <v>0</v>
      </c>
    </row>
    <row r="12" spans="1:8" ht="35.25" customHeight="1">
      <c r="A12" s="179">
        <v>2</v>
      </c>
      <c r="B12" s="164" t="s">
        <v>561</v>
      </c>
      <c r="C12" s="177" t="s">
        <v>9</v>
      </c>
      <c r="D12" s="183">
        <v>128</v>
      </c>
      <c r="E12" s="16" t="s">
        <v>7</v>
      </c>
      <c r="F12" s="51"/>
      <c r="G12" s="176" t="s">
        <v>8</v>
      </c>
      <c r="H12" s="17">
        <f>D12*F12</f>
        <v>0</v>
      </c>
    </row>
    <row r="13" spans="1:8" ht="12.75" customHeight="1">
      <c r="D13" s="183"/>
      <c r="E13" s="16"/>
      <c r="F13" s="51"/>
      <c r="G13" s="176"/>
      <c r="H13" s="17"/>
    </row>
    <row r="14" spans="1:8" ht="33.75" customHeight="1">
      <c r="A14" s="179">
        <v>3</v>
      </c>
      <c r="B14" s="164" t="s">
        <v>562</v>
      </c>
      <c r="C14" s="177" t="s">
        <v>9</v>
      </c>
      <c r="D14" s="183">
        <v>138</v>
      </c>
      <c r="E14" s="16" t="s">
        <v>7</v>
      </c>
      <c r="F14" s="51"/>
      <c r="G14" s="176" t="s">
        <v>8</v>
      </c>
      <c r="H14" s="17">
        <f>D14*F14</f>
        <v>0</v>
      </c>
    </row>
    <row r="15" spans="1:8" ht="12.75" customHeight="1">
      <c r="D15" s="183"/>
      <c r="E15" s="16"/>
      <c r="F15" s="51"/>
      <c r="G15" s="176"/>
      <c r="H15" s="17"/>
    </row>
    <row r="16" spans="1:8" ht="32.25" customHeight="1">
      <c r="A16" s="179">
        <v>4</v>
      </c>
      <c r="B16" s="32" t="s">
        <v>563</v>
      </c>
      <c r="C16" s="177" t="s">
        <v>9</v>
      </c>
      <c r="D16" s="183">
        <v>54</v>
      </c>
      <c r="E16" s="177" t="s">
        <v>7</v>
      </c>
      <c r="F16" s="51"/>
      <c r="G16" s="176" t="s">
        <v>8</v>
      </c>
      <c r="H16" s="17">
        <f>D16*F16</f>
        <v>0</v>
      </c>
    </row>
    <row r="17" spans="1:8" ht="12.75" customHeight="1">
      <c r="D17" s="183"/>
      <c r="F17" s="51"/>
      <c r="G17" s="176"/>
      <c r="H17" s="17"/>
    </row>
    <row r="18" spans="1:8" ht="39" customHeight="1">
      <c r="A18" s="179">
        <v>5</v>
      </c>
      <c r="B18" s="32" t="s">
        <v>564</v>
      </c>
      <c r="C18" s="177" t="s">
        <v>9</v>
      </c>
      <c r="D18" s="183">
        <v>50</v>
      </c>
      <c r="E18" s="177" t="s">
        <v>7</v>
      </c>
      <c r="F18" s="51"/>
      <c r="G18" s="176" t="s">
        <v>8</v>
      </c>
      <c r="H18" s="17">
        <f>D18*F18</f>
        <v>0</v>
      </c>
    </row>
    <row r="19" spans="1:8" ht="12.75" customHeight="1">
      <c r="D19" s="183"/>
      <c r="F19" s="51"/>
      <c r="G19" s="176"/>
      <c r="H19" s="17"/>
    </row>
    <row r="20" spans="1:8" ht="32.25" customHeight="1">
      <c r="A20" s="179">
        <v>6</v>
      </c>
      <c r="B20" s="32" t="s">
        <v>565</v>
      </c>
      <c r="C20" s="177" t="s">
        <v>9</v>
      </c>
      <c r="D20" s="183">
        <v>165</v>
      </c>
      <c r="E20" s="16" t="s">
        <v>7</v>
      </c>
      <c r="F20" s="51"/>
      <c r="G20" s="176" t="s">
        <v>8</v>
      </c>
      <c r="H20" s="17">
        <f>D20*F20</f>
        <v>0</v>
      </c>
    </row>
    <row r="21" spans="1:8" ht="12.75" customHeight="1">
      <c r="B21" s="208"/>
      <c r="D21" s="183"/>
      <c r="E21" s="16"/>
      <c r="F21" s="51"/>
      <c r="G21" s="176"/>
      <c r="H21" s="17"/>
    </row>
    <row r="22" spans="1:8" ht="37.5" customHeight="1">
      <c r="A22" s="179">
        <v>7</v>
      </c>
      <c r="B22" s="32" t="s">
        <v>566</v>
      </c>
      <c r="C22" s="177" t="s">
        <v>9</v>
      </c>
      <c r="D22" s="183">
        <v>200</v>
      </c>
      <c r="E22" s="16" t="s">
        <v>7</v>
      </c>
      <c r="F22" s="51"/>
      <c r="G22" s="176" t="s">
        <v>8</v>
      </c>
      <c r="H22" s="17">
        <f>D22*F22</f>
        <v>0</v>
      </c>
    </row>
    <row r="23" spans="1:8" ht="12.75" customHeight="1">
      <c r="B23" s="208"/>
      <c r="D23" s="183"/>
      <c r="E23" s="16"/>
      <c r="F23" s="51"/>
      <c r="G23" s="176"/>
      <c r="H23" s="17"/>
    </row>
    <row r="24" spans="1:8" ht="39" customHeight="1">
      <c r="A24" s="179">
        <v>8</v>
      </c>
      <c r="B24" s="32" t="s">
        <v>567</v>
      </c>
      <c r="C24" s="177" t="s">
        <v>568</v>
      </c>
      <c r="D24" s="183">
        <v>160</v>
      </c>
      <c r="E24" s="16" t="s">
        <v>7</v>
      </c>
      <c r="F24" s="51"/>
      <c r="G24" s="176" t="s">
        <v>8</v>
      </c>
      <c r="H24" s="17">
        <f>D24*F24</f>
        <v>0</v>
      </c>
    </row>
    <row r="25" spans="1:8" ht="12.75" customHeight="1">
      <c r="B25" s="208"/>
      <c r="D25" s="183"/>
      <c r="E25" s="16"/>
      <c r="F25" s="51"/>
      <c r="G25" s="176"/>
      <c r="H25" s="17"/>
    </row>
    <row r="26" spans="1:8" ht="195" customHeight="1">
      <c r="A26" s="179">
        <v>9</v>
      </c>
      <c r="B26" s="164" t="s">
        <v>569</v>
      </c>
      <c r="D26" s="183"/>
      <c r="E26" s="16"/>
      <c r="F26" s="51"/>
      <c r="G26" s="176"/>
      <c r="H26" s="17"/>
    </row>
    <row r="27" spans="1:8" ht="12.75" customHeight="1">
      <c r="B27" s="39" t="s">
        <v>570</v>
      </c>
      <c r="C27" s="177" t="s">
        <v>9</v>
      </c>
      <c r="D27" s="183">
        <v>18</v>
      </c>
      <c r="E27" s="16" t="s">
        <v>7</v>
      </c>
      <c r="F27" s="51"/>
      <c r="G27" s="176" t="s">
        <v>8</v>
      </c>
      <c r="H27" s="17">
        <f>D27*F27</f>
        <v>0</v>
      </c>
    </row>
    <row r="28" spans="1:8" ht="18" customHeight="1">
      <c r="B28" s="39" t="s">
        <v>571</v>
      </c>
      <c r="C28" s="177" t="s">
        <v>9</v>
      </c>
      <c r="D28" s="183">
        <v>85</v>
      </c>
      <c r="E28" s="16" t="s">
        <v>7</v>
      </c>
      <c r="F28" s="51"/>
      <c r="G28" s="176" t="s">
        <v>8</v>
      </c>
      <c r="H28" s="17">
        <f>D28*F28</f>
        <v>0</v>
      </c>
    </row>
    <row r="29" spans="1:8">
      <c r="B29" s="15"/>
      <c r="C29" s="16"/>
      <c r="D29" s="183"/>
      <c r="E29" s="16"/>
      <c r="F29" s="51"/>
      <c r="G29" s="16"/>
      <c r="H29" s="17"/>
    </row>
    <row r="30" spans="1:8" ht="130.5" customHeight="1">
      <c r="A30" s="179">
        <v>10</v>
      </c>
      <c r="B30" s="185" t="s">
        <v>572</v>
      </c>
      <c r="C30" s="16"/>
      <c r="D30" s="183"/>
      <c r="E30" s="16"/>
      <c r="F30" s="51"/>
      <c r="G30" s="16"/>
      <c r="H30" s="17"/>
    </row>
    <row r="31" spans="1:8" ht="12.75" customHeight="1">
      <c r="B31" s="163" t="s">
        <v>570</v>
      </c>
      <c r="C31" s="211" t="s">
        <v>9</v>
      </c>
      <c r="D31" s="183">
        <v>18</v>
      </c>
      <c r="E31" s="177" t="s">
        <v>7</v>
      </c>
      <c r="F31" s="53"/>
      <c r="G31" s="176" t="s">
        <v>8</v>
      </c>
      <c r="H31" s="178">
        <f>D31*F31</f>
        <v>0</v>
      </c>
    </row>
    <row r="32" spans="1:8" ht="12.75" customHeight="1">
      <c r="B32" s="163" t="s">
        <v>571</v>
      </c>
      <c r="C32" s="211" t="s">
        <v>9</v>
      </c>
      <c r="D32" s="183">
        <v>85</v>
      </c>
      <c r="E32" s="177" t="s">
        <v>7</v>
      </c>
      <c r="F32" s="53"/>
      <c r="G32" s="176" t="s">
        <v>8</v>
      </c>
      <c r="H32" s="178">
        <f>D32*F32</f>
        <v>0</v>
      </c>
    </row>
    <row r="33" spans="1:11" ht="12.75" customHeight="1">
      <c r="B33" s="208"/>
      <c r="D33" s="183"/>
    </row>
    <row r="34" spans="1:11" ht="130.5" customHeight="1">
      <c r="A34" s="179">
        <v>11</v>
      </c>
      <c r="B34" s="184" t="s">
        <v>573</v>
      </c>
      <c r="C34" s="177" t="s">
        <v>9</v>
      </c>
      <c r="D34" s="183">
        <v>103</v>
      </c>
      <c r="E34" s="177" t="s">
        <v>7</v>
      </c>
      <c r="F34" s="53"/>
      <c r="G34" s="176" t="s">
        <v>8</v>
      </c>
      <c r="H34" s="178">
        <f>D34*F34</f>
        <v>0</v>
      </c>
    </row>
    <row r="35" spans="1:11" ht="12.75" customHeight="1">
      <c r="B35" s="208"/>
      <c r="D35" s="183"/>
      <c r="F35" s="53"/>
      <c r="G35" s="176"/>
    </row>
    <row r="36" spans="1:11" ht="85.5" customHeight="1">
      <c r="A36" s="179">
        <v>12</v>
      </c>
      <c r="B36" s="184" t="s">
        <v>574</v>
      </c>
      <c r="D36" s="183"/>
      <c r="F36" s="53"/>
      <c r="G36" s="176"/>
    </row>
    <row r="37" spans="1:11" ht="14.25" customHeight="1">
      <c r="B37" s="325" t="s">
        <v>575</v>
      </c>
      <c r="C37" s="177" t="s">
        <v>9</v>
      </c>
      <c r="D37" s="183">
        <v>67</v>
      </c>
      <c r="E37" s="177" t="s">
        <v>7</v>
      </c>
      <c r="F37" s="53"/>
      <c r="G37" s="176" t="s">
        <v>8</v>
      </c>
      <c r="H37" s="178">
        <f>D37*F37</f>
        <v>0</v>
      </c>
    </row>
    <row r="38" spans="1:11" ht="12.75" customHeight="1">
      <c r="B38" s="208"/>
      <c r="D38" s="183"/>
      <c r="F38" s="53"/>
      <c r="G38" s="176"/>
    </row>
    <row r="39" spans="1:11" ht="40.5" customHeight="1">
      <c r="A39" s="179">
        <v>13</v>
      </c>
      <c r="B39" s="184" t="s">
        <v>576</v>
      </c>
      <c r="D39" s="183"/>
      <c r="F39" s="53"/>
      <c r="G39" s="176"/>
    </row>
    <row r="40" spans="1:11" ht="12.75" customHeight="1">
      <c r="B40" s="212" t="s">
        <v>577</v>
      </c>
      <c r="C40" s="177" t="s">
        <v>9</v>
      </c>
      <c r="D40" s="183">
        <v>36</v>
      </c>
      <c r="E40" s="177" t="s">
        <v>7</v>
      </c>
      <c r="F40" s="53"/>
      <c r="G40" s="176" t="s">
        <v>8</v>
      </c>
      <c r="H40" s="178">
        <f>D40*F40</f>
        <v>0</v>
      </c>
    </row>
    <row r="41" spans="1:11" ht="12.75" customHeight="1">
      <c r="B41" s="208"/>
      <c r="D41" s="183"/>
      <c r="F41" s="53"/>
      <c r="G41" s="176"/>
    </row>
    <row r="42" spans="1:11" ht="69.75" customHeight="1">
      <c r="A42" s="368">
        <v>14</v>
      </c>
      <c r="B42" s="386" t="s">
        <v>578</v>
      </c>
      <c r="C42" s="168" t="s">
        <v>9</v>
      </c>
      <c r="D42" s="387">
        <v>12</v>
      </c>
      <c r="E42" s="168" t="s">
        <v>7</v>
      </c>
      <c r="F42" s="388"/>
      <c r="G42" s="352" t="s">
        <v>8</v>
      </c>
      <c r="H42" s="169">
        <f>D42*F42</f>
        <v>0</v>
      </c>
    </row>
    <row r="43" spans="1:11" s="395" customFormat="1" ht="21" customHeight="1">
      <c r="A43" s="389"/>
      <c r="B43" s="390" t="s">
        <v>579</v>
      </c>
      <c r="C43" s="391"/>
      <c r="D43" s="392"/>
      <c r="E43" s="391"/>
      <c r="F43" s="393"/>
      <c r="G43" s="176"/>
      <c r="H43" s="394">
        <f>SUM(H11:H42)</f>
        <v>0</v>
      </c>
      <c r="K43" s="174"/>
    </row>
    <row r="44" spans="1:11" ht="12.75" customHeight="1">
      <c r="D44" s="183"/>
      <c r="F44" s="53"/>
      <c r="G44" s="176"/>
    </row>
    <row r="45" spans="1:11" ht="21" customHeight="1">
      <c r="A45" s="328" t="s">
        <v>580</v>
      </c>
      <c r="B45" s="396" t="s">
        <v>581</v>
      </c>
      <c r="D45" s="183"/>
      <c r="F45" s="53"/>
      <c r="G45" s="176"/>
    </row>
    <row r="46" spans="1:11" ht="12.75" customHeight="1">
      <c r="D46" s="183"/>
      <c r="F46" s="53"/>
      <c r="G46" s="176"/>
    </row>
    <row r="47" spans="1:11" ht="29.25" customHeight="1">
      <c r="A47" s="179">
        <v>1</v>
      </c>
      <c r="B47" s="185" t="s">
        <v>582</v>
      </c>
      <c r="C47" s="16"/>
      <c r="D47" s="213"/>
      <c r="E47" s="16"/>
      <c r="F47" s="17"/>
      <c r="G47" s="176"/>
      <c r="H47" s="17"/>
    </row>
    <row r="48" spans="1:11" ht="12.75" customHeight="1">
      <c r="B48" s="163" t="s">
        <v>583</v>
      </c>
      <c r="C48" s="177" t="s">
        <v>334</v>
      </c>
      <c r="D48" s="213">
        <v>1128</v>
      </c>
      <c r="E48" s="177" t="s">
        <v>7</v>
      </c>
      <c r="F48" s="178"/>
      <c r="G48" s="100" t="s">
        <v>8</v>
      </c>
      <c r="H48" s="178">
        <f>D48*F48</f>
        <v>0</v>
      </c>
    </row>
    <row r="49" spans="1:8" ht="12.75" customHeight="1">
      <c r="B49" s="163" t="s">
        <v>584</v>
      </c>
      <c r="C49" s="177" t="s">
        <v>334</v>
      </c>
      <c r="D49" s="213">
        <v>108</v>
      </c>
      <c r="E49" s="177" t="s">
        <v>7</v>
      </c>
      <c r="F49" s="178"/>
      <c r="G49" s="100" t="s">
        <v>8</v>
      </c>
      <c r="H49" s="178">
        <f>D49*F49</f>
        <v>0</v>
      </c>
    </row>
    <row r="50" spans="1:8" ht="12.75" customHeight="1">
      <c r="B50" s="163" t="s">
        <v>585</v>
      </c>
      <c r="C50" s="177" t="s">
        <v>334</v>
      </c>
      <c r="D50" s="213">
        <v>120</v>
      </c>
      <c r="E50" s="177" t="s">
        <v>7</v>
      </c>
      <c r="F50" s="178"/>
      <c r="G50" s="100" t="s">
        <v>8</v>
      </c>
      <c r="H50" s="178">
        <f>D50*F50</f>
        <v>0</v>
      </c>
    </row>
    <row r="51" spans="1:8" ht="12.75" customHeight="1">
      <c r="B51" s="163" t="s">
        <v>586</v>
      </c>
      <c r="C51" s="177" t="s">
        <v>334</v>
      </c>
      <c r="D51" s="213">
        <v>198</v>
      </c>
      <c r="E51" s="177" t="s">
        <v>7</v>
      </c>
      <c r="F51" s="178"/>
      <c r="G51" s="100" t="s">
        <v>8</v>
      </c>
      <c r="H51" s="178">
        <f t="shared" ref="H51" si="0">D51*F51</f>
        <v>0</v>
      </c>
    </row>
    <row r="52" spans="1:8" ht="12.75" customHeight="1">
      <c r="B52" s="163" t="s">
        <v>587</v>
      </c>
      <c r="C52" s="177" t="s">
        <v>334</v>
      </c>
      <c r="D52" s="213">
        <v>12</v>
      </c>
      <c r="E52" s="177" t="s">
        <v>7</v>
      </c>
      <c r="F52" s="178"/>
      <c r="G52" s="100" t="s">
        <v>8</v>
      </c>
      <c r="H52" s="178">
        <f>D52*F52</f>
        <v>0</v>
      </c>
    </row>
    <row r="53" spans="1:8" ht="12.75" customHeight="1">
      <c r="B53" s="163" t="s">
        <v>588</v>
      </c>
      <c r="C53" s="177" t="s">
        <v>334</v>
      </c>
      <c r="D53" s="213">
        <v>54</v>
      </c>
      <c r="E53" s="177" t="s">
        <v>7</v>
      </c>
      <c r="F53" s="178"/>
      <c r="G53" s="100" t="s">
        <v>8</v>
      </c>
      <c r="H53" s="178">
        <f>D53*F53</f>
        <v>0</v>
      </c>
    </row>
    <row r="54" spans="1:8" ht="12.75" customHeight="1">
      <c r="B54" s="15"/>
      <c r="C54" s="16"/>
      <c r="D54" s="183"/>
      <c r="E54" s="16"/>
      <c r="F54" s="51"/>
      <c r="G54" s="16"/>
      <c r="H54" s="17"/>
    </row>
    <row r="55" spans="1:8" ht="66" customHeight="1">
      <c r="A55" s="179">
        <v>2</v>
      </c>
      <c r="B55" s="163" t="s">
        <v>589</v>
      </c>
      <c r="C55" s="215"/>
      <c r="D55" s="216">
        <v>0.6</v>
      </c>
      <c r="E55" s="177" t="s">
        <v>7</v>
      </c>
      <c r="F55" s="178"/>
      <c r="G55" s="100" t="s">
        <v>8</v>
      </c>
      <c r="H55" s="178">
        <f>SUM(D55*F55)</f>
        <v>0</v>
      </c>
    </row>
    <row r="56" spans="1:8" ht="12.75" customHeight="1">
      <c r="B56" s="39"/>
      <c r="D56" s="213"/>
      <c r="F56" s="178"/>
      <c r="G56" s="100"/>
    </row>
    <row r="57" spans="1:8" ht="41.25" customHeight="1">
      <c r="A57" s="179">
        <v>3</v>
      </c>
      <c r="B57" s="185" t="s">
        <v>590</v>
      </c>
      <c r="C57" s="177" t="s">
        <v>9</v>
      </c>
      <c r="D57" s="217">
        <v>6</v>
      </c>
      <c r="E57" s="177" t="s">
        <v>7</v>
      </c>
      <c r="F57" s="178"/>
      <c r="G57" s="176" t="s">
        <v>8</v>
      </c>
      <c r="H57" s="178">
        <f>D57*F57</f>
        <v>0</v>
      </c>
    </row>
    <row r="58" spans="1:8">
      <c r="B58" s="15"/>
      <c r="C58" s="16"/>
      <c r="D58" s="183"/>
      <c r="E58" s="16"/>
      <c r="F58" s="51"/>
      <c r="G58" s="16"/>
      <c r="H58" s="17"/>
    </row>
    <row r="59" spans="1:8" ht="29.25" customHeight="1">
      <c r="A59" s="179">
        <v>4</v>
      </c>
      <c r="B59" s="185" t="s">
        <v>591</v>
      </c>
      <c r="C59" s="177" t="s">
        <v>31</v>
      </c>
      <c r="D59" s="183">
        <v>136</v>
      </c>
      <c r="E59" s="177" t="s">
        <v>7</v>
      </c>
      <c r="F59" s="53"/>
      <c r="G59" s="176" t="s">
        <v>8</v>
      </c>
      <c r="H59" s="178">
        <f>D59*F59</f>
        <v>0</v>
      </c>
    </row>
    <row r="60" spans="1:8" ht="12.75" customHeight="1">
      <c r="B60" s="45"/>
      <c r="D60" s="183"/>
      <c r="F60" s="53"/>
      <c r="G60" s="176"/>
    </row>
    <row r="61" spans="1:8" ht="41.25" customHeight="1">
      <c r="A61" s="179">
        <v>5</v>
      </c>
      <c r="B61" s="226" t="s">
        <v>592</v>
      </c>
      <c r="C61" s="177" t="s">
        <v>31</v>
      </c>
      <c r="D61" s="183">
        <v>90</v>
      </c>
      <c r="E61" s="177" t="s">
        <v>7</v>
      </c>
      <c r="F61" s="53"/>
      <c r="G61" s="176" t="s">
        <v>8</v>
      </c>
      <c r="H61" s="178">
        <f>D61*F61</f>
        <v>0</v>
      </c>
    </row>
    <row r="62" spans="1:8" ht="12.75" customHeight="1">
      <c r="B62" s="45"/>
      <c r="D62" s="183"/>
      <c r="F62" s="53"/>
      <c r="G62" s="176"/>
    </row>
    <row r="63" spans="1:8" ht="30" customHeight="1">
      <c r="A63" s="179">
        <v>6</v>
      </c>
      <c r="B63" s="184" t="s">
        <v>593</v>
      </c>
      <c r="C63" s="218"/>
      <c r="D63" s="213"/>
      <c r="E63" s="16"/>
      <c r="F63" s="17"/>
      <c r="G63" s="16"/>
      <c r="H63" s="17"/>
    </row>
    <row r="64" spans="1:8" ht="14.25" customHeight="1">
      <c r="B64" s="163" t="s">
        <v>594</v>
      </c>
      <c r="C64" s="177" t="s">
        <v>334</v>
      </c>
      <c r="D64" s="217">
        <v>96</v>
      </c>
      <c r="E64" s="177" t="s">
        <v>7</v>
      </c>
      <c r="F64" s="178"/>
      <c r="G64" s="176" t="s">
        <v>8</v>
      </c>
      <c r="H64" s="178">
        <f t="shared" ref="H64:H69" si="1">D64*F64</f>
        <v>0</v>
      </c>
    </row>
    <row r="65" spans="1:11" ht="13.5">
      <c r="A65" s="219"/>
      <c r="B65" s="163" t="s">
        <v>595</v>
      </c>
      <c r="C65" s="177" t="s">
        <v>334</v>
      </c>
      <c r="D65" s="217">
        <v>72</v>
      </c>
      <c r="E65" s="177" t="s">
        <v>7</v>
      </c>
      <c r="F65" s="178"/>
      <c r="G65" s="176" t="s">
        <v>8</v>
      </c>
      <c r="H65" s="178">
        <f t="shared" si="1"/>
        <v>0</v>
      </c>
    </row>
    <row r="66" spans="1:11" ht="13.5">
      <c r="A66" s="219"/>
      <c r="B66" s="163" t="s">
        <v>596</v>
      </c>
      <c r="C66" s="177" t="s">
        <v>334</v>
      </c>
      <c r="D66" s="217">
        <v>88</v>
      </c>
      <c r="E66" s="177" t="s">
        <v>7</v>
      </c>
      <c r="F66" s="178"/>
      <c r="G66" s="176" t="s">
        <v>8</v>
      </c>
      <c r="H66" s="178">
        <f t="shared" si="1"/>
        <v>0</v>
      </c>
    </row>
    <row r="67" spans="1:11" ht="13.5">
      <c r="A67" s="219"/>
      <c r="B67" s="163" t="s">
        <v>597</v>
      </c>
      <c r="C67" s="177" t="s">
        <v>334</v>
      </c>
      <c r="D67" s="217">
        <v>100</v>
      </c>
      <c r="E67" s="177" t="s">
        <v>7</v>
      </c>
      <c r="F67" s="178"/>
      <c r="G67" s="176" t="s">
        <v>8</v>
      </c>
      <c r="H67" s="178">
        <f t="shared" si="1"/>
        <v>0</v>
      </c>
    </row>
    <row r="68" spans="1:11" ht="13.5">
      <c r="A68" s="219"/>
      <c r="B68" s="163" t="s">
        <v>598</v>
      </c>
      <c r="C68" s="177" t="s">
        <v>334</v>
      </c>
      <c r="D68" s="217">
        <v>12</v>
      </c>
      <c r="E68" s="177" t="s">
        <v>7</v>
      </c>
      <c r="F68" s="178"/>
      <c r="G68" s="176" t="s">
        <v>8</v>
      </c>
      <c r="H68" s="178">
        <f t="shared" si="1"/>
        <v>0</v>
      </c>
    </row>
    <row r="69" spans="1:11" ht="13.5">
      <c r="A69" s="397"/>
      <c r="B69" s="398" t="s">
        <v>599</v>
      </c>
      <c r="C69" s="168" t="s">
        <v>334</v>
      </c>
      <c r="D69" s="399">
        <v>60</v>
      </c>
      <c r="E69" s="168" t="s">
        <v>7</v>
      </c>
      <c r="F69" s="169"/>
      <c r="G69" s="352" t="s">
        <v>8</v>
      </c>
      <c r="H69" s="169">
        <f t="shared" si="1"/>
        <v>0</v>
      </c>
    </row>
    <row r="70" spans="1:11" s="395" customFormat="1" ht="21" customHeight="1">
      <c r="A70" s="389"/>
      <c r="B70" s="390" t="s">
        <v>600</v>
      </c>
      <c r="C70" s="391"/>
      <c r="D70" s="392"/>
      <c r="E70" s="391"/>
      <c r="F70" s="393"/>
      <c r="G70" s="176"/>
      <c r="H70" s="394">
        <f>SUM(H48:H69)</f>
        <v>0</v>
      </c>
      <c r="K70" s="174"/>
    </row>
    <row r="71" spans="1:11" s="267" customFormat="1">
      <c r="A71" s="44"/>
      <c r="B71" s="400"/>
      <c r="C71" s="84"/>
      <c r="D71" s="71"/>
      <c r="E71" s="84"/>
      <c r="F71" s="343"/>
      <c r="G71" s="84"/>
      <c r="H71" s="344"/>
      <c r="K71" s="174"/>
    </row>
    <row r="72" spans="1:11" s="267" customFormat="1">
      <c r="A72" s="44"/>
      <c r="B72" s="37" t="s">
        <v>601</v>
      </c>
      <c r="C72" s="84"/>
      <c r="D72" s="71"/>
      <c r="E72" s="84"/>
      <c r="F72" s="343"/>
      <c r="G72" s="84"/>
      <c r="H72" s="344"/>
      <c r="K72" s="174"/>
    </row>
    <row r="73" spans="1:11" s="267" customFormat="1" ht="20.25" customHeight="1">
      <c r="A73" s="401"/>
      <c r="B73" s="402" t="s">
        <v>602</v>
      </c>
      <c r="C73" s="550"/>
      <c r="D73" s="550"/>
      <c r="E73" s="550"/>
      <c r="F73" s="550"/>
      <c r="G73" s="550"/>
      <c r="H73" s="336">
        <f>SUM(H43)</f>
        <v>0</v>
      </c>
      <c r="K73" s="174"/>
    </row>
    <row r="74" spans="1:11" s="267" customFormat="1" ht="15.75" customHeight="1">
      <c r="A74" s="403"/>
      <c r="B74" s="404" t="s">
        <v>603</v>
      </c>
      <c r="C74" s="405"/>
      <c r="D74" s="406"/>
      <c r="E74" s="405"/>
      <c r="F74" s="407"/>
      <c r="G74" s="405"/>
      <c r="H74" s="167">
        <f>H70</f>
        <v>0</v>
      </c>
      <c r="K74" s="174"/>
    </row>
    <row r="75" spans="1:11" s="267" customFormat="1" ht="16.5">
      <c r="A75" s="402"/>
      <c r="B75" s="402"/>
      <c r="C75" s="549" t="s">
        <v>604</v>
      </c>
      <c r="D75" s="549"/>
      <c r="E75" s="549"/>
      <c r="F75" s="549"/>
      <c r="G75" s="549"/>
      <c r="H75" s="408">
        <f>SUM(H73:H74)</f>
        <v>0</v>
      </c>
      <c r="K75" s="174"/>
    </row>
    <row r="76" spans="1:11" s="267" customFormat="1" ht="15.75">
      <c r="A76" s="409"/>
      <c r="B76" s="400"/>
      <c r="C76" s="84"/>
      <c r="D76" s="71"/>
      <c r="E76" s="84"/>
      <c r="F76" s="343"/>
      <c r="G76" s="84"/>
      <c r="H76" s="410"/>
      <c r="K76" s="174"/>
    </row>
    <row r="77" spans="1:11" ht="31.5" customHeight="1">
      <c r="A77" s="385" t="s">
        <v>605</v>
      </c>
      <c r="B77" s="47" t="s">
        <v>606</v>
      </c>
      <c r="C77" s="16"/>
      <c r="D77" s="183"/>
      <c r="E77" s="16"/>
      <c r="F77" s="51"/>
      <c r="G77" s="16"/>
      <c r="H77" s="17"/>
    </row>
    <row r="78" spans="1:11" ht="28.5" customHeight="1">
      <c r="A78" s="44">
        <v>1</v>
      </c>
      <c r="B78" s="185" t="s">
        <v>607</v>
      </c>
      <c r="C78" s="16"/>
      <c r="D78" s="183"/>
      <c r="E78" s="16"/>
      <c r="F78" s="51"/>
      <c r="G78" s="16"/>
      <c r="H78" s="17"/>
    </row>
    <row r="79" spans="1:11" ht="12.75" customHeight="1">
      <c r="B79" s="151" t="s">
        <v>608</v>
      </c>
      <c r="C79" s="177" t="s">
        <v>9</v>
      </c>
      <c r="D79" s="66">
        <v>1</v>
      </c>
      <c r="E79" s="177" t="s">
        <v>7</v>
      </c>
      <c r="F79" s="58"/>
      <c r="G79" s="176" t="s">
        <v>8</v>
      </c>
      <c r="H79" s="178">
        <f>D79*F79</f>
        <v>0</v>
      </c>
    </row>
    <row r="80" spans="1:11" ht="12.75" customHeight="1">
      <c r="B80" s="151" t="s">
        <v>609</v>
      </c>
      <c r="C80" s="177" t="s">
        <v>9</v>
      </c>
      <c r="D80" s="66">
        <v>2</v>
      </c>
      <c r="E80" s="177" t="s">
        <v>7</v>
      </c>
      <c r="F80" s="58"/>
      <c r="G80" s="176" t="s">
        <v>8</v>
      </c>
      <c r="H80" s="178">
        <f>D80*F80</f>
        <v>0</v>
      </c>
    </row>
    <row r="81" spans="1:8" ht="12.75" customHeight="1">
      <c r="B81" s="151" t="s">
        <v>610</v>
      </c>
      <c r="C81" s="177" t="s">
        <v>9</v>
      </c>
      <c r="D81" s="66">
        <v>21</v>
      </c>
      <c r="E81" s="177" t="s">
        <v>7</v>
      </c>
      <c r="F81" s="58"/>
      <c r="G81" s="176" t="s">
        <v>8</v>
      </c>
      <c r="H81" s="178">
        <f>D81*F81</f>
        <v>0</v>
      </c>
    </row>
    <row r="82" spans="1:8" ht="12" customHeight="1">
      <c r="B82" s="151"/>
      <c r="D82" s="66"/>
      <c r="F82" s="58"/>
      <c r="G82" s="176"/>
    </row>
    <row r="83" spans="1:8" ht="38.25" customHeight="1">
      <c r="A83" s="179">
        <v>2</v>
      </c>
      <c r="B83" s="185" t="s">
        <v>611</v>
      </c>
      <c r="D83" s="66"/>
      <c r="F83" s="58"/>
      <c r="G83" s="176"/>
    </row>
    <row r="84" spans="1:8" ht="12.75" customHeight="1">
      <c r="B84" s="151" t="s">
        <v>612</v>
      </c>
      <c r="C84" s="177" t="s">
        <v>9</v>
      </c>
      <c r="D84" s="66">
        <v>3</v>
      </c>
      <c r="E84" s="177" t="s">
        <v>7</v>
      </c>
      <c r="F84" s="58"/>
      <c r="G84" s="176" t="s">
        <v>8</v>
      </c>
      <c r="H84" s="178">
        <f>D84*F84</f>
        <v>0</v>
      </c>
    </row>
    <row r="85" spans="1:8" ht="12.75" customHeight="1">
      <c r="B85" s="151"/>
      <c r="D85" s="66"/>
      <c r="F85" s="58"/>
      <c r="G85" s="176"/>
    </row>
    <row r="86" spans="1:8" ht="40.5" customHeight="1">
      <c r="A86" s="179">
        <v>3</v>
      </c>
      <c r="B86" s="185" t="s">
        <v>613</v>
      </c>
      <c r="C86" s="177" t="s">
        <v>9</v>
      </c>
      <c r="D86" s="183">
        <v>6</v>
      </c>
      <c r="E86" s="177" t="s">
        <v>7</v>
      </c>
      <c r="F86" s="64"/>
      <c r="G86" s="176" t="s">
        <v>8</v>
      </c>
      <c r="H86" s="332">
        <f>D86*F86</f>
        <v>0</v>
      </c>
    </row>
    <row r="87" spans="1:8" ht="12.75" customHeight="1">
      <c r="D87" s="213"/>
      <c r="F87" s="178"/>
      <c r="G87" s="100"/>
    </row>
    <row r="88" spans="1:8" ht="27.75" customHeight="1">
      <c r="A88" s="179">
        <v>4</v>
      </c>
      <c r="B88" s="185" t="s">
        <v>614</v>
      </c>
      <c r="C88" s="16"/>
      <c r="D88" s="213"/>
      <c r="E88" s="16"/>
      <c r="F88" s="17"/>
      <c r="G88" s="176"/>
      <c r="H88" s="17"/>
    </row>
    <row r="89" spans="1:8" ht="13.5">
      <c r="B89" s="163" t="s">
        <v>615</v>
      </c>
      <c r="C89" s="177" t="s">
        <v>9</v>
      </c>
      <c r="D89" s="217">
        <v>2</v>
      </c>
      <c r="E89" s="177" t="s">
        <v>7</v>
      </c>
      <c r="F89" s="178"/>
      <c r="G89" s="176" t="s">
        <v>8</v>
      </c>
      <c r="H89" s="178">
        <f>D89*F89</f>
        <v>0</v>
      </c>
    </row>
    <row r="90" spans="1:8" ht="13.5">
      <c r="D90" s="217"/>
      <c r="F90" s="178"/>
      <c r="G90" s="176"/>
    </row>
    <row r="91" spans="1:8">
      <c r="B91" s="15"/>
      <c r="C91" s="16"/>
      <c r="D91" s="183"/>
      <c r="E91" s="16"/>
      <c r="F91" s="51"/>
      <c r="G91" s="16"/>
      <c r="H91" s="17"/>
    </row>
    <row r="92" spans="1:8" ht="27.75" customHeight="1">
      <c r="A92" s="179">
        <v>5</v>
      </c>
      <c r="B92" s="185" t="s">
        <v>616</v>
      </c>
      <c r="C92" s="16"/>
      <c r="D92" s="183"/>
      <c r="E92" s="16"/>
      <c r="F92" s="51"/>
      <c r="G92" s="16"/>
      <c r="H92" s="17"/>
    </row>
    <row r="93" spans="1:8" ht="15.75" customHeight="1">
      <c r="B93" s="45" t="s">
        <v>612</v>
      </c>
      <c r="C93" s="177" t="s">
        <v>9</v>
      </c>
      <c r="D93" s="183">
        <v>1</v>
      </c>
      <c r="E93" s="177" t="s">
        <v>7</v>
      </c>
      <c r="F93" s="53"/>
      <c r="G93" s="176" t="s">
        <v>8</v>
      </c>
      <c r="H93" s="178">
        <f>D93*F93</f>
        <v>0</v>
      </c>
    </row>
    <row r="94" spans="1:8" ht="13.5">
      <c r="B94" s="45"/>
      <c r="D94" s="183"/>
      <c r="F94" s="53"/>
      <c r="G94" s="176"/>
    </row>
    <row r="95" spans="1:8" ht="39" customHeight="1">
      <c r="A95" s="179">
        <v>6</v>
      </c>
      <c r="B95" s="226" t="s">
        <v>617</v>
      </c>
      <c r="D95" s="183"/>
      <c r="F95" s="53"/>
      <c r="G95" s="176"/>
    </row>
    <row r="96" spans="1:8" ht="12.75" customHeight="1">
      <c r="B96" s="45" t="s">
        <v>618</v>
      </c>
      <c r="C96" s="177" t="s">
        <v>9</v>
      </c>
      <c r="D96" s="183">
        <v>1</v>
      </c>
      <c r="E96" s="177" t="s">
        <v>7</v>
      </c>
      <c r="F96" s="53"/>
      <c r="G96" s="176" t="s">
        <v>8</v>
      </c>
      <c r="H96" s="178">
        <f>D96*F96</f>
        <v>0</v>
      </c>
    </row>
    <row r="97" spans="1:8" ht="12.75" customHeight="1">
      <c r="B97" s="45" t="s">
        <v>619</v>
      </c>
      <c r="C97" s="177" t="s">
        <v>9</v>
      </c>
      <c r="D97" s="183">
        <v>2</v>
      </c>
      <c r="E97" s="177" t="s">
        <v>7</v>
      </c>
      <c r="F97" s="53"/>
      <c r="G97" s="176" t="s">
        <v>8</v>
      </c>
      <c r="H97" s="178">
        <f>D97*F97</f>
        <v>0</v>
      </c>
    </row>
    <row r="98" spans="1:8" ht="12.75" customHeight="1">
      <c r="B98" s="45" t="s">
        <v>620</v>
      </c>
      <c r="C98" s="177" t="s">
        <v>9</v>
      </c>
      <c r="D98" s="183">
        <v>3</v>
      </c>
      <c r="E98" s="177" t="s">
        <v>7</v>
      </c>
      <c r="F98" s="53"/>
      <c r="G98" s="176" t="s">
        <v>8</v>
      </c>
      <c r="H98" s="178">
        <f>D98*F98</f>
        <v>0</v>
      </c>
    </row>
    <row r="99" spans="1:8" ht="12.75" customHeight="1">
      <c r="B99" s="45"/>
      <c r="D99" s="183"/>
      <c r="F99" s="53"/>
      <c r="G99" s="176"/>
    </row>
    <row r="100" spans="1:8" ht="28.5" customHeight="1">
      <c r="A100" s="179">
        <v>7</v>
      </c>
      <c r="B100" s="184" t="s">
        <v>621</v>
      </c>
      <c r="C100" s="218"/>
      <c r="D100" s="213"/>
      <c r="E100" s="16"/>
      <c r="F100" s="17"/>
      <c r="G100" s="16"/>
      <c r="H100" s="17"/>
    </row>
    <row r="101" spans="1:8" ht="13.5" customHeight="1">
      <c r="B101" s="223" t="s">
        <v>622</v>
      </c>
      <c r="C101" s="177" t="s">
        <v>9</v>
      </c>
      <c r="D101" s="66">
        <v>4</v>
      </c>
      <c r="E101" s="177" t="s">
        <v>7</v>
      </c>
      <c r="F101" s="58"/>
      <c r="G101" s="176" t="s">
        <v>8</v>
      </c>
      <c r="H101" s="178">
        <f>D101*F101</f>
        <v>0</v>
      </c>
    </row>
    <row r="102" spans="1:8" ht="13.5" customHeight="1">
      <c r="B102" s="223" t="s">
        <v>623</v>
      </c>
      <c r="C102" s="177" t="s">
        <v>9</v>
      </c>
      <c r="D102" s="66">
        <v>4</v>
      </c>
      <c r="E102" s="177" t="s">
        <v>7</v>
      </c>
      <c r="F102" s="58"/>
      <c r="G102" s="176" t="s">
        <v>8</v>
      </c>
      <c r="H102" s="178">
        <f>D102*F102</f>
        <v>0</v>
      </c>
    </row>
    <row r="103" spans="1:8" ht="13.5" customHeight="1">
      <c r="B103" s="223"/>
      <c r="D103" s="66"/>
      <c r="F103" s="58"/>
      <c r="G103" s="176"/>
    </row>
    <row r="104" spans="1:8" ht="67.5" customHeight="1">
      <c r="A104" s="179">
        <v>8</v>
      </c>
      <c r="B104" s="184" t="s">
        <v>624</v>
      </c>
      <c r="C104" s="177" t="s">
        <v>9</v>
      </c>
      <c r="D104" s="183">
        <v>2</v>
      </c>
      <c r="E104" s="177" t="s">
        <v>7</v>
      </c>
      <c r="F104" s="64"/>
      <c r="G104" s="176" t="s">
        <v>8</v>
      </c>
      <c r="H104" s="332">
        <f>D104*F104</f>
        <v>0</v>
      </c>
    </row>
    <row r="105" spans="1:8" ht="14.25" customHeight="1">
      <c r="D105" s="213"/>
      <c r="F105" s="178"/>
      <c r="G105" s="100"/>
    </row>
    <row r="106" spans="1:8" ht="55.5" customHeight="1">
      <c r="A106" s="44">
        <v>9</v>
      </c>
      <c r="B106" s="411" t="s">
        <v>625</v>
      </c>
      <c r="C106" s="177" t="s">
        <v>9</v>
      </c>
      <c r="D106" s="183">
        <v>2</v>
      </c>
      <c r="E106" s="177" t="s">
        <v>7</v>
      </c>
      <c r="F106" s="64"/>
      <c r="G106" s="176" t="s">
        <v>8</v>
      </c>
      <c r="H106" s="332">
        <f>D106*F106</f>
        <v>0</v>
      </c>
    </row>
    <row r="107" spans="1:8" ht="18" customHeight="1">
      <c r="A107" s="44"/>
      <c r="B107" s="411"/>
      <c r="D107" s="183"/>
      <c r="F107" s="64"/>
      <c r="G107" s="176"/>
      <c r="H107" s="332"/>
    </row>
    <row r="108" spans="1:8" ht="82.5" customHeight="1">
      <c r="A108" s="179">
        <v>10</v>
      </c>
      <c r="B108" s="45" t="s">
        <v>626</v>
      </c>
      <c r="C108" s="177" t="s">
        <v>9</v>
      </c>
      <c r="D108" s="183">
        <v>1</v>
      </c>
      <c r="E108" s="177" t="s">
        <v>7</v>
      </c>
      <c r="F108" s="64"/>
      <c r="G108" s="176" t="s">
        <v>8</v>
      </c>
      <c r="H108" s="332">
        <f>D108*F108</f>
        <v>0</v>
      </c>
    </row>
    <row r="109" spans="1:8" ht="17.25" customHeight="1">
      <c r="B109" s="45"/>
      <c r="D109" s="183"/>
      <c r="F109" s="64"/>
      <c r="G109" s="176"/>
      <c r="H109" s="332"/>
    </row>
    <row r="110" spans="1:8" ht="42.75" customHeight="1">
      <c r="A110" s="179">
        <v>11</v>
      </c>
      <c r="B110" s="151" t="s">
        <v>627</v>
      </c>
      <c r="C110" s="177" t="s">
        <v>9</v>
      </c>
      <c r="D110" s="183">
        <v>1</v>
      </c>
      <c r="E110" s="177" t="s">
        <v>7</v>
      </c>
      <c r="F110" s="64"/>
      <c r="G110" s="176" t="s">
        <v>8</v>
      </c>
      <c r="H110" s="332">
        <f>D110*F110</f>
        <v>0</v>
      </c>
    </row>
    <row r="111" spans="1:8" ht="12.75" customHeight="1">
      <c r="B111" s="151"/>
      <c r="D111" s="66"/>
      <c r="F111" s="58"/>
      <c r="G111" s="176"/>
    </row>
    <row r="112" spans="1:8" ht="127.5" customHeight="1">
      <c r="A112" s="179">
        <v>12</v>
      </c>
      <c r="B112" s="184" t="s">
        <v>628</v>
      </c>
      <c r="C112" s="177" t="s">
        <v>9</v>
      </c>
      <c r="D112" s="217">
        <v>1</v>
      </c>
      <c r="E112" s="177" t="s">
        <v>7</v>
      </c>
      <c r="F112" s="178"/>
      <c r="G112" s="176" t="s">
        <v>8</v>
      </c>
      <c r="H112" s="178">
        <f>D112*F112</f>
        <v>0</v>
      </c>
    </row>
    <row r="113" spans="1:8" ht="13.5" customHeight="1">
      <c r="B113" s="151"/>
      <c r="C113" s="16"/>
      <c r="D113" s="183"/>
      <c r="E113" s="16"/>
      <c r="F113" s="51"/>
      <c r="G113" s="16"/>
      <c r="H113" s="17"/>
    </row>
    <row r="114" spans="1:8" ht="123.75" customHeight="1">
      <c r="A114" s="179">
        <v>13</v>
      </c>
      <c r="B114" s="226" t="s">
        <v>629</v>
      </c>
      <c r="C114" s="177" t="s">
        <v>9</v>
      </c>
      <c r="D114" s="183">
        <v>1</v>
      </c>
      <c r="E114" s="177" t="s">
        <v>7</v>
      </c>
      <c r="F114" s="53"/>
      <c r="G114" s="176" t="s">
        <v>8</v>
      </c>
      <c r="H114" s="178">
        <f>D114*F114</f>
        <v>0</v>
      </c>
    </row>
    <row r="115" spans="1:8" ht="13.5" customHeight="1">
      <c r="B115" s="45"/>
      <c r="D115" s="183"/>
      <c r="F115" s="53"/>
      <c r="G115" s="176"/>
    </row>
    <row r="116" spans="1:8" ht="29.25" customHeight="1">
      <c r="A116" s="179">
        <v>12</v>
      </c>
      <c r="B116" s="226" t="s">
        <v>630</v>
      </c>
    </row>
    <row r="117" spans="1:8" ht="13.5" customHeight="1">
      <c r="B117" s="45" t="s">
        <v>631</v>
      </c>
      <c r="C117" s="177" t="s">
        <v>9</v>
      </c>
      <c r="D117" s="183">
        <v>4</v>
      </c>
      <c r="E117" s="177" t="s">
        <v>7</v>
      </c>
      <c r="F117" s="53"/>
      <c r="G117" s="176" t="s">
        <v>8</v>
      </c>
      <c r="H117" s="178">
        <f>D117*F117</f>
        <v>0</v>
      </c>
    </row>
    <row r="118" spans="1:8" ht="13.5" customHeight="1">
      <c r="B118" s="45" t="s">
        <v>632</v>
      </c>
      <c r="C118" s="177" t="s">
        <v>9</v>
      </c>
      <c r="D118" s="183">
        <v>4</v>
      </c>
      <c r="E118" s="177" t="s">
        <v>7</v>
      </c>
      <c r="F118" s="53"/>
      <c r="G118" s="176" t="s">
        <v>8</v>
      </c>
      <c r="H118" s="178">
        <f>D118*F118</f>
        <v>0</v>
      </c>
    </row>
    <row r="119" spans="1:8" ht="13.5" customHeight="1">
      <c r="B119" s="45"/>
      <c r="D119" s="183"/>
      <c r="F119" s="53"/>
      <c r="G119" s="176"/>
    </row>
    <row r="120" spans="1:8" ht="39.75" customHeight="1">
      <c r="A120" s="179">
        <v>13</v>
      </c>
      <c r="B120" s="184" t="s">
        <v>633</v>
      </c>
      <c r="C120" s="177" t="s">
        <v>9</v>
      </c>
      <c r="D120" s="183">
        <v>8</v>
      </c>
      <c r="E120" s="177" t="s">
        <v>7</v>
      </c>
      <c r="F120" s="53"/>
      <c r="G120" s="176" t="s">
        <v>8</v>
      </c>
      <c r="H120" s="178">
        <f>D120*F120</f>
        <v>0</v>
      </c>
    </row>
    <row r="121" spans="1:8" ht="14.25" customHeight="1">
      <c r="C121" s="218"/>
      <c r="D121" s="213"/>
      <c r="E121" s="16"/>
      <c r="F121" s="17"/>
      <c r="G121" s="16"/>
      <c r="H121" s="17"/>
    </row>
    <row r="122" spans="1:8" ht="43.5" customHeight="1">
      <c r="A122" s="179">
        <v>14</v>
      </c>
      <c r="B122" s="226" t="s">
        <v>634</v>
      </c>
      <c r="C122" s="177" t="s">
        <v>9</v>
      </c>
      <c r="D122" s="183">
        <v>6</v>
      </c>
      <c r="E122" s="177" t="s">
        <v>7</v>
      </c>
      <c r="F122" s="64"/>
      <c r="G122" s="176" t="s">
        <v>8</v>
      </c>
      <c r="H122" s="332">
        <f>D122*F122</f>
        <v>0</v>
      </c>
    </row>
    <row r="123" spans="1:8" ht="13.5" customHeight="1">
      <c r="B123" s="224"/>
      <c r="D123" s="183"/>
      <c r="F123" s="64"/>
      <c r="G123" s="176"/>
      <c r="H123" s="332"/>
    </row>
    <row r="124" spans="1:8" ht="40.5" customHeight="1">
      <c r="A124" s="179">
        <v>15</v>
      </c>
      <c r="B124" s="226" t="s">
        <v>635</v>
      </c>
      <c r="C124" s="177" t="s">
        <v>9</v>
      </c>
      <c r="D124" s="183">
        <v>4</v>
      </c>
      <c r="E124" s="177" t="s">
        <v>7</v>
      </c>
      <c r="F124" s="64"/>
      <c r="G124" s="176" t="s">
        <v>8</v>
      </c>
      <c r="H124" s="332">
        <f>D124*F124</f>
        <v>0</v>
      </c>
    </row>
    <row r="125" spans="1:8" ht="13.5" customHeight="1">
      <c r="B125" s="334"/>
      <c r="D125" s="66"/>
      <c r="F125" s="58"/>
      <c r="G125" s="176"/>
    </row>
    <row r="126" spans="1:8" ht="16.5" customHeight="1">
      <c r="A126" s="179">
        <v>16</v>
      </c>
      <c r="B126" s="226" t="s">
        <v>636</v>
      </c>
      <c r="C126" s="177" t="s">
        <v>9</v>
      </c>
      <c r="D126" s="183">
        <v>4</v>
      </c>
      <c r="E126" s="177" t="s">
        <v>7</v>
      </c>
      <c r="F126" s="64"/>
      <c r="G126" s="176" t="s">
        <v>8</v>
      </c>
      <c r="H126" s="332">
        <f>D126*F126</f>
        <v>0</v>
      </c>
    </row>
    <row r="127" spans="1:8" ht="13.5" customHeight="1">
      <c r="B127" s="227"/>
      <c r="D127" s="66"/>
      <c r="F127" s="58"/>
      <c r="G127" s="176"/>
    </row>
    <row r="128" spans="1:8" ht="42.75" customHeight="1">
      <c r="A128" s="179">
        <v>17</v>
      </c>
      <c r="B128" s="226" t="s">
        <v>637</v>
      </c>
      <c r="C128" s="177" t="s">
        <v>638</v>
      </c>
      <c r="D128" s="183">
        <v>200</v>
      </c>
      <c r="E128" s="177" t="s">
        <v>7</v>
      </c>
      <c r="F128" s="64"/>
      <c r="G128" s="176" t="s">
        <v>8</v>
      </c>
      <c r="H128" s="332">
        <f>D128*F128</f>
        <v>0</v>
      </c>
    </row>
    <row r="129" spans="1:8" ht="13.5" customHeight="1">
      <c r="B129" s="227"/>
      <c r="D129" s="66"/>
      <c r="F129" s="58"/>
      <c r="G129" s="176"/>
    </row>
    <row r="130" spans="1:8" ht="66" customHeight="1">
      <c r="A130" s="179">
        <v>18</v>
      </c>
      <c r="B130" s="226" t="s">
        <v>639</v>
      </c>
      <c r="C130" s="177" t="s">
        <v>9</v>
      </c>
      <c r="D130" s="183">
        <v>8</v>
      </c>
      <c r="E130" s="177" t="s">
        <v>7</v>
      </c>
      <c r="F130" s="64"/>
      <c r="G130" s="176" t="s">
        <v>8</v>
      </c>
      <c r="H130" s="332">
        <f>D130*F130</f>
        <v>0</v>
      </c>
    </row>
    <row r="131" spans="1:8" ht="13.5" customHeight="1">
      <c r="B131" s="227"/>
      <c r="D131" s="66"/>
      <c r="F131" s="58"/>
      <c r="G131" s="176"/>
    </row>
    <row r="132" spans="1:8" ht="27.75" customHeight="1">
      <c r="A132" s="179">
        <v>19</v>
      </c>
      <c r="B132" s="226" t="s">
        <v>640</v>
      </c>
      <c r="D132" s="66"/>
      <c r="F132" s="58"/>
      <c r="G132" s="176"/>
    </row>
    <row r="133" spans="1:8" ht="13.5" customHeight="1">
      <c r="B133" s="412" t="s">
        <v>583</v>
      </c>
      <c r="C133" s="177" t="s">
        <v>334</v>
      </c>
      <c r="D133" s="66">
        <v>18</v>
      </c>
      <c r="E133" s="177" t="s">
        <v>7</v>
      </c>
      <c r="F133" s="58"/>
      <c r="G133" s="176" t="s">
        <v>8</v>
      </c>
      <c r="H133" s="178">
        <f>D133*F133</f>
        <v>0</v>
      </c>
    </row>
    <row r="134" spans="1:8" ht="13.5" customHeight="1">
      <c r="B134" s="413" t="s">
        <v>586</v>
      </c>
      <c r="C134" s="177" t="s">
        <v>334</v>
      </c>
      <c r="D134" s="66">
        <v>18</v>
      </c>
      <c r="E134" s="177" t="s">
        <v>7</v>
      </c>
      <c r="F134" s="58"/>
      <c r="G134" s="176" t="s">
        <v>8</v>
      </c>
      <c r="H134" s="178">
        <f>D134*F134</f>
        <v>0</v>
      </c>
    </row>
    <row r="135" spans="1:8" ht="13.5" customHeight="1">
      <c r="B135" s="413" t="s">
        <v>641</v>
      </c>
      <c r="C135" s="177" t="s">
        <v>334</v>
      </c>
      <c r="D135" s="66">
        <v>24</v>
      </c>
      <c r="E135" s="177" t="s">
        <v>7</v>
      </c>
      <c r="F135" s="58"/>
      <c r="G135" s="176" t="s">
        <v>8</v>
      </c>
      <c r="H135" s="178">
        <f>D135*F135</f>
        <v>0</v>
      </c>
    </row>
    <row r="136" spans="1:8" ht="13.5" customHeight="1">
      <c r="B136" s="227"/>
      <c r="D136" s="66"/>
      <c r="F136" s="58"/>
      <c r="G136" s="176"/>
    </row>
    <row r="137" spans="1:8" ht="12.75" customHeight="1">
      <c r="B137" s="227"/>
      <c r="D137" s="66"/>
      <c r="F137" s="58"/>
      <c r="G137" s="176"/>
    </row>
    <row r="138" spans="1:8" ht="68.25" customHeight="1">
      <c r="A138" s="179">
        <v>20</v>
      </c>
      <c r="B138" s="45" t="s">
        <v>642</v>
      </c>
      <c r="D138" s="183">
        <v>0.6</v>
      </c>
      <c r="E138" s="177" t="s">
        <v>7</v>
      </c>
      <c r="F138" s="64"/>
      <c r="G138" s="176" t="s">
        <v>8</v>
      </c>
      <c r="H138" s="332">
        <v>0</v>
      </c>
    </row>
    <row r="139" spans="1:8" ht="13.5">
      <c r="B139" s="334"/>
      <c r="D139" s="66"/>
      <c r="F139" s="58"/>
      <c r="G139" s="176"/>
    </row>
    <row r="140" spans="1:8" ht="41.25" customHeight="1">
      <c r="A140" s="179">
        <v>21</v>
      </c>
      <c r="B140" s="229" t="s">
        <v>590</v>
      </c>
      <c r="C140" s="177" t="s">
        <v>9</v>
      </c>
      <c r="D140" s="183">
        <v>8</v>
      </c>
      <c r="E140" s="177" t="s">
        <v>7</v>
      </c>
      <c r="F140" s="64"/>
      <c r="G140" s="176" t="s">
        <v>8</v>
      </c>
      <c r="H140" s="332">
        <f>D140*F140</f>
        <v>0</v>
      </c>
    </row>
    <row r="141" spans="1:8" ht="13.5">
      <c r="B141" s="227"/>
      <c r="D141" s="66"/>
      <c r="F141" s="58"/>
      <c r="G141" s="176"/>
    </row>
    <row r="142" spans="1:8" ht="27.75" customHeight="1">
      <c r="A142" s="179">
        <v>22</v>
      </c>
      <c r="B142" s="226" t="s">
        <v>591</v>
      </c>
      <c r="C142" s="177" t="s">
        <v>31</v>
      </c>
      <c r="D142" s="183">
        <v>10</v>
      </c>
      <c r="E142" s="177" t="s">
        <v>7</v>
      </c>
      <c r="F142" s="64"/>
      <c r="G142" s="176" t="s">
        <v>8</v>
      </c>
      <c r="H142" s="332">
        <f>D142*F142</f>
        <v>0</v>
      </c>
    </row>
    <row r="143" spans="1:8" ht="13.5">
      <c r="B143" s="227"/>
      <c r="D143" s="66"/>
      <c r="F143" s="58"/>
      <c r="G143" s="176"/>
    </row>
    <row r="144" spans="1:8" ht="29.25" customHeight="1">
      <c r="A144" s="179">
        <v>23</v>
      </c>
      <c r="B144" s="226" t="s">
        <v>593</v>
      </c>
      <c r="D144" s="66"/>
      <c r="F144" s="58"/>
      <c r="G144" s="176"/>
    </row>
    <row r="145" spans="1:11" ht="13.5">
      <c r="B145" s="45" t="s">
        <v>643</v>
      </c>
      <c r="C145" s="177" t="s">
        <v>334</v>
      </c>
      <c r="D145" s="66">
        <v>18</v>
      </c>
      <c r="E145" s="177" t="s">
        <v>7</v>
      </c>
      <c r="F145" s="58"/>
      <c r="G145" s="176" t="s">
        <v>8</v>
      </c>
      <c r="H145" s="178">
        <f>D145*F145</f>
        <v>0</v>
      </c>
    </row>
    <row r="146" spans="1:11" ht="13.5">
      <c r="B146" s="45" t="s">
        <v>597</v>
      </c>
      <c r="C146" s="177" t="s">
        <v>334</v>
      </c>
      <c r="D146" s="66">
        <v>18</v>
      </c>
      <c r="E146" s="177" t="s">
        <v>7</v>
      </c>
      <c r="F146" s="58"/>
      <c r="G146" s="176" t="s">
        <v>8</v>
      </c>
      <c r="H146" s="178">
        <f>D146*F146</f>
        <v>0</v>
      </c>
    </row>
    <row r="147" spans="1:11" ht="13.5">
      <c r="B147" s="45" t="s">
        <v>599</v>
      </c>
      <c r="C147" s="177" t="s">
        <v>334</v>
      </c>
      <c r="D147" s="66">
        <v>24</v>
      </c>
      <c r="E147" s="177" t="s">
        <v>7</v>
      </c>
      <c r="F147" s="58"/>
      <c r="G147" s="176" t="s">
        <v>8</v>
      </c>
      <c r="H147" s="178">
        <f>D147*F147</f>
        <v>0</v>
      </c>
    </row>
    <row r="148" spans="1:11" ht="16.5">
      <c r="B148" s="414"/>
      <c r="C148" s="547" t="s">
        <v>644</v>
      </c>
      <c r="D148" s="547"/>
      <c r="E148" s="547"/>
      <c r="F148" s="547"/>
      <c r="G148" s="547"/>
      <c r="H148" s="415">
        <f>SUM(H79:H147)</f>
        <v>0</v>
      </c>
    </row>
    <row r="149" spans="1:11" s="267" customFormat="1" ht="13.5">
      <c r="A149" s="44"/>
      <c r="B149" s="416"/>
      <c r="C149" s="85"/>
      <c r="D149" s="75"/>
      <c r="E149" s="85"/>
      <c r="F149" s="417"/>
      <c r="G149" s="326"/>
      <c r="H149" s="337"/>
      <c r="K149" s="174"/>
    </row>
    <row r="150" spans="1:11" ht="41.25" customHeight="1">
      <c r="A150" s="385" t="s">
        <v>645</v>
      </c>
      <c r="B150" s="418" t="s">
        <v>646</v>
      </c>
      <c r="D150" s="66"/>
      <c r="F150" s="58"/>
      <c r="G150" s="176"/>
    </row>
    <row r="151" spans="1:11" ht="14.25" customHeight="1">
      <c r="A151" s="385" t="s">
        <v>557</v>
      </c>
      <c r="B151" s="418" t="s">
        <v>647</v>
      </c>
      <c r="D151" s="66"/>
      <c r="F151" s="58"/>
      <c r="G151" s="176"/>
    </row>
    <row r="152" spans="1:11" ht="25.5">
      <c r="B152" s="155" t="s">
        <v>648</v>
      </c>
      <c r="D152" s="66"/>
      <c r="F152" s="58"/>
      <c r="G152" s="176"/>
    </row>
    <row r="153" spans="1:11" ht="32.25" customHeight="1">
      <c r="A153" s="179">
        <v>1</v>
      </c>
      <c r="B153" s="32" t="s">
        <v>649</v>
      </c>
      <c r="C153" s="16"/>
      <c r="D153" s="183"/>
      <c r="E153" s="5"/>
      <c r="F153" s="51"/>
      <c r="G153" s="196"/>
      <c r="H153" s="197"/>
    </row>
    <row r="154" spans="1:11" ht="13.5">
      <c r="B154" s="163" t="s">
        <v>612</v>
      </c>
      <c r="C154" s="177" t="s">
        <v>9</v>
      </c>
      <c r="D154" s="183">
        <v>2</v>
      </c>
      <c r="E154" s="177" t="s">
        <v>7</v>
      </c>
      <c r="F154" s="51"/>
      <c r="G154" s="176" t="s">
        <v>8</v>
      </c>
      <c r="H154" s="17">
        <f>D154*F154</f>
        <v>0</v>
      </c>
    </row>
    <row r="155" spans="1:11" ht="13.5">
      <c r="B155" s="32" t="s">
        <v>650</v>
      </c>
      <c r="C155" s="177" t="s">
        <v>9</v>
      </c>
      <c r="D155" s="183">
        <v>2</v>
      </c>
      <c r="E155" s="16" t="s">
        <v>7</v>
      </c>
      <c r="F155" s="51"/>
      <c r="G155" s="176" t="s">
        <v>8</v>
      </c>
      <c r="H155" s="17">
        <f>D155*F155</f>
        <v>0</v>
      </c>
    </row>
    <row r="156" spans="1:11" ht="13.5">
      <c r="B156" s="208"/>
      <c r="D156" s="183"/>
      <c r="E156" s="16"/>
      <c r="F156" s="51"/>
      <c r="G156" s="176"/>
      <c r="H156" s="17"/>
    </row>
    <row r="157" spans="1:11" ht="25.5" customHeight="1">
      <c r="A157" s="179">
        <v>2</v>
      </c>
      <c r="B157" s="32" t="s">
        <v>651</v>
      </c>
      <c r="C157" s="231" t="s">
        <v>9</v>
      </c>
      <c r="D157" s="183">
        <v>1</v>
      </c>
      <c r="E157" s="16" t="s">
        <v>7</v>
      </c>
      <c r="F157" s="51"/>
      <c r="G157" s="176" t="s">
        <v>8</v>
      </c>
      <c r="H157" s="17">
        <f>D157*F157</f>
        <v>0</v>
      </c>
    </row>
    <row r="158" spans="1:11" ht="13.5">
      <c r="B158" s="208"/>
      <c r="D158" s="183"/>
      <c r="E158" s="16"/>
      <c r="F158" s="51"/>
      <c r="G158" s="176"/>
      <c r="H158" s="17"/>
    </row>
    <row r="159" spans="1:11" ht="39" customHeight="1">
      <c r="A159" s="179">
        <v>3</v>
      </c>
      <c r="B159" s="32" t="s">
        <v>652</v>
      </c>
      <c r="C159" s="231" t="s">
        <v>334</v>
      </c>
      <c r="D159" s="183">
        <v>12</v>
      </c>
      <c r="E159" s="16" t="s">
        <v>7</v>
      </c>
      <c r="F159" s="51"/>
      <c r="G159" s="176" t="s">
        <v>8</v>
      </c>
      <c r="H159" s="17">
        <f>D159*F159</f>
        <v>0</v>
      </c>
    </row>
    <row r="160" spans="1:11" s="395" customFormat="1" ht="21" customHeight="1">
      <c r="A160" s="389"/>
      <c r="B160" s="419" t="s">
        <v>653</v>
      </c>
      <c r="C160" s="420"/>
      <c r="D160" s="421"/>
      <c r="E160" s="420"/>
      <c r="F160" s="422"/>
      <c r="G160" s="423"/>
      <c r="H160" s="424">
        <f>SUM(H154:H159)</f>
        <v>0</v>
      </c>
      <c r="K160" s="174"/>
    </row>
    <row r="161" spans="1:11" ht="13.5">
      <c r="B161" s="208"/>
      <c r="D161" s="183"/>
      <c r="E161" s="16"/>
      <c r="F161" s="51"/>
      <c r="G161" s="176"/>
      <c r="H161" s="17"/>
    </row>
    <row r="162" spans="1:11" ht="29.25" customHeight="1">
      <c r="A162" s="385" t="s">
        <v>580</v>
      </c>
      <c r="B162" s="147" t="s">
        <v>654</v>
      </c>
      <c r="D162" s="183"/>
      <c r="E162" s="16"/>
      <c r="F162" s="51"/>
      <c r="G162" s="176"/>
      <c r="H162" s="17"/>
    </row>
    <row r="163" spans="1:11" ht="48" customHeight="1">
      <c r="A163" s="179">
        <v>1</v>
      </c>
      <c r="B163" s="164" t="s">
        <v>655</v>
      </c>
      <c r="D163" s="183"/>
      <c r="E163" s="5"/>
      <c r="F163" s="51"/>
      <c r="G163" s="196"/>
      <c r="H163" s="197"/>
    </row>
    <row r="164" spans="1:11" ht="13.5">
      <c r="B164" s="164" t="s">
        <v>612</v>
      </c>
      <c r="C164" s="177" t="s">
        <v>9</v>
      </c>
      <c r="D164" s="183">
        <v>6</v>
      </c>
      <c r="E164" s="16" t="s">
        <v>7</v>
      </c>
      <c r="F164" s="51"/>
      <c r="G164" s="176" t="s">
        <v>8</v>
      </c>
      <c r="H164" s="17">
        <f>D164*F164</f>
        <v>0</v>
      </c>
    </row>
    <row r="165" spans="1:11" ht="13.5">
      <c r="B165" s="164"/>
      <c r="D165" s="183"/>
      <c r="E165" s="16"/>
      <c r="F165" s="51"/>
      <c r="G165" s="176"/>
      <c r="H165" s="17"/>
    </row>
    <row r="166" spans="1:11" ht="15.75">
      <c r="B166" s="164"/>
      <c r="D166" s="183"/>
      <c r="E166" s="5"/>
      <c r="F166" s="51"/>
      <c r="G166" s="196"/>
      <c r="H166" s="197"/>
    </row>
    <row r="167" spans="1:11" s="180" customFormat="1" ht="51" customHeight="1">
      <c r="A167" s="179">
        <v>2</v>
      </c>
      <c r="B167" s="164" t="s">
        <v>656</v>
      </c>
      <c r="C167" s="177" t="s">
        <v>9</v>
      </c>
      <c r="D167" s="183">
        <v>1</v>
      </c>
      <c r="E167" s="16" t="s">
        <v>7</v>
      </c>
      <c r="F167" s="51"/>
      <c r="G167" s="176" t="s">
        <v>8</v>
      </c>
      <c r="H167" s="17">
        <f>D167*F167</f>
        <v>0</v>
      </c>
      <c r="K167" s="174"/>
    </row>
    <row r="168" spans="1:11" ht="13.5">
      <c r="G168" s="176"/>
      <c r="H168" s="17"/>
    </row>
    <row r="169" spans="1:11" ht="54.75" customHeight="1">
      <c r="A169" s="179">
        <v>3</v>
      </c>
      <c r="B169" s="164" t="s">
        <v>657</v>
      </c>
      <c r="C169" s="16"/>
      <c r="D169" s="183"/>
      <c r="E169" s="5"/>
      <c r="F169" s="51"/>
      <c r="G169" s="196"/>
      <c r="H169" s="197"/>
    </row>
    <row r="170" spans="1:11" ht="13.5">
      <c r="B170" s="163" t="s">
        <v>612</v>
      </c>
      <c r="C170" s="177" t="s">
        <v>9</v>
      </c>
      <c r="D170" s="183">
        <v>1</v>
      </c>
      <c r="E170" s="16" t="s">
        <v>7</v>
      </c>
      <c r="F170" s="51"/>
      <c r="G170" s="176" t="s">
        <v>8</v>
      </c>
      <c r="H170" s="17">
        <f>D170*F170</f>
        <v>0</v>
      </c>
    </row>
    <row r="171" spans="1:11" ht="13.5">
      <c r="D171" s="183"/>
      <c r="E171" s="16"/>
      <c r="F171" s="51"/>
      <c r="G171" s="176"/>
      <c r="H171" s="17"/>
    </row>
    <row r="172" spans="1:11" ht="39.75" customHeight="1">
      <c r="A172" s="179">
        <v>4</v>
      </c>
      <c r="B172" s="32" t="s">
        <v>658</v>
      </c>
      <c r="C172" s="177" t="s">
        <v>9</v>
      </c>
      <c r="D172" s="183">
        <v>2</v>
      </c>
      <c r="E172" s="177" t="s">
        <v>7</v>
      </c>
      <c r="F172" s="51"/>
      <c r="G172" s="176" t="s">
        <v>8</v>
      </c>
      <c r="H172" s="17">
        <f>D172*F172</f>
        <v>0</v>
      </c>
    </row>
    <row r="173" spans="1:11" ht="13.5">
      <c r="D173" s="183"/>
      <c r="F173" s="51"/>
      <c r="G173" s="176"/>
      <c r="H173" s="17"/>
    </row>
    <row r="174" spans="1:11" ht="82.5" customHeight="1">
      <c r="A174" s="179">
        <v>5</v>
      </c>
      <c r="B174" s="32" t="s">
        <v>659</v>
      </c>
      <c r="C174" s="177" t="s">
        <v>9</v>
      </c>
      <c r="D174" s="183">
        <v>2</v>
      </c>
      <c r="E174" s="16" t="s">
        <v>7</v>
      </c>
      <c r="F174" s="51"/>
      <c r="G174" s="176" t="s">
        <v>8</v>
      </c>
      <c r="H174" s="17">
        <f>D174*F174</f>
        <v>0</v>
      </c>
    </row>
    <row r="175" spans="1:11" ht="13.5" customHeight="1">
      <c r="B175" s="208"/>
      <c r="D175" s="183"/>
      <c r="E175" s="16"/>
      <c r="F175" s="51"/>
      <c r="G175" s="176"/>
      <c r="H175" s="17"/>
    </row>
    <row r="176" spans="1:11" ht="27.75" customHeight="1">
      <c r="A176" s="179">
        <v>6</v>
      </c>
      <c r="B176" s="32" t="s">
        <v>660</v>
      </c>
      <c r="C176" s="16"/>
      <c r="D176" s="183"/>
      <c r="E176" s="16"/>
      <c r="F176" s="51"/>
      <c r="G176" s="176"/>
      <c r="H176" s="17"/>
    </row>
    <row r="177" spans="1:8" ht="13.5">
      <c r="B177" s="163" t="s">
        <v>661</v>
      </c>
      <c r="C177" s="177" t="s">
        <v>9</v>
      </c>
      <c r="D177" s="183">
        <v>2</v>
      </c>
      <c r="E177" s="16" t="s">
        <v>7</v>
      </c>
      <c r="F177" s="51"/>
      <c r="G177" s="176" t="s">
        <v>8</v>
      </c>
      <c r="H177" s="17">
        <f>D177*F177</f>
        <v>0</v>
      </c>
    </row>
    <row r="178" spans="1:8" ht="13.5">
      <c r="B178" s="208"/>
      <c r="D178" s="183"/>
      <c r="E178" s="16"/>
      <c r="F178" s="51"/>
      <c r="G178" s="176"/>
      <c r="H178" s="17"/>
    </row>
    <row r="179" spans="1:8" ht="44.25" customHeight="1">
      <c r="A179" s="179">
        <v>7</v>
      </c>
      <c r="B179" s="32" t="s">
        <v>634</v>
      </c>
      <c r="C179" s="177" t="s">
        <v>9</v>
      </c>
      <c r="D179" s="183">
        <v>2</v>
      </c>
      <c r="E179" s="16" t="s">
        <v>7</v>
      </c>
      <c r="F179" s="51"/>
      <c r="G179" s="176" t="s">
        <v>8</v>
      </c>
      <c r="H179" s="17">
        <f>D179*F179</f>
        <v>0</v>
      </c>
    </row>
    <row r="180" spans="1:8" ht="13.5">
      <c r="B180" s="208"/>
      <c r="D180" s="183"/>
      <c r="E180" s="16"/>
      <c r="F180" s="51"/>
      <c r="G180" s="176"/>
      <c r="H180" s="17"/>
    </row>
    <row r="181" spans="1:8" ht="29.25" customHeight="1">
      <c r="A181" s="179">
        <v>8</v>
      </c>
      <c r="B181" s="164" t="s">
        <v>662</v>
      </c>
      <c r="C181" s="177" t="s">
        <v>334</v>
      </c>
      <c r="D181" s="183">
        <v>12</v>
      </c>
      <c r="E181" s="16" t="s">
        <v>7</v>
      </c>
      <c r="F181" s="51"/>
      <c r="G181" s="176" t="s">
        <v>8</v>
      </c>
      <c r="H181" s="17">
        <f>D181*F181</f>
        <v>0</v>
      </c>
    </row>
    <row r="182" spans="1:8" ht="12" customHeight="1">
      <c r="E182" s="16"/>
      <c r="G182" s="231"/>
      <c r="H182" s="17"/>
    </row>
    <row r="183" spans="1:8" ht="69" customHeight="1">
      <c r="A183" s="179">
        <v>9</v>
      </c>
      <c r="B183" s="164" t="s">
        <v>663</v>
      </c>
      <c r="D183" s="183">
        <v>0.6</v>
      </c>
      <c r="E183" s="16" t="s">
        <v>7</v>
      </c>
      <c r="F183" s="51"/>
      <c r="G183" s="176" t="s">
        <v>8</v>
      </c>
      <c r="H183" s="17">
        <f>D183*F183</f>
        <v>0</v>
      </c>
    </row>
    <row r="184" spans="1:8" ht="13.5">
      <c r="B184" s="184"/>
      <c r="D184" s="183"/>
      <c r="E184" s="16"/>
      <c r="F184" s="51"/>
      <c r="G184" s="176"/>
      <c r="H184" s="17"/>
    </row>
    <row r="185" spans="1:8" ht="42.75" customHeight="1">
      <c r="A185" s="179">
        <v>10</v>
      </c>
      <c r="B185" s="184" t="s">
        <v>664</v>
      </c>
      <c r="C185" s="177" t="s">
        <v>9</v>
      </c>
      <c r="D185" s="79">
        <v>8</v>
      </c>
      <c r="E185" s="177" t="s">
        <v>7</v>
      </c>
      <c r="G185" s="176" t="s">
        <v>8</v>
      </c>
      <c r="H185" s="17">
        <f>D185*F185</f>
        <v>0</v>
      </c>
    </row>
    <row r="186" spans="1:8" ht="13.5">
      <c r="G186" s="176"/>
      <c r="H186" s="17"/>
    </row>
    <row r="187" spans="1:8" ht="28.5" customHeight="1">
      <c r="A187" s="179">
        <v>11</v>
      </c>
      <c r="B187" s="164" t="s">
        <v>591</v>
      </c>
      <c r="C187" s="177" t="s">
        <v>31</v>
      </c>
      <c r="D187" s="183">
        <v>3</v>
      </c>
      <c r="E187" s="16" t="s">
        <v>7</v>
      </c>
      <c r="F187" s="51"/>
      <c r="G187" s="176" t="s">
        <v>8</v>
      </c>
      <c r="H187" s="17">
        <f>D187*F187</f>
        <v>0</v>
      </c>
    </row>
    <row r="188" spans="1:8" ht="13.5">
      <c r="D188" s="183"/>
      <c r="E188" s="16"/>
      <c r="F188" s="51"/>
      <c r="G188" s="176"/>
      <c r="H188" s="17"/>
    </row>
    <row r="189" spans="1:8" ht="67.5" customHeight="1">
      <c r="A189" s="179">
        <v>12</v>
      </c>
      <c r="B189" s="32" t="s">
        <v>639</v>
      </c>
      <c r="C189" s="177" t="s">
        <v>9</v>
      </c>
      <c r="D189" s="183">
        <v>2</v>
      </c>
      <c r="E189" s="177" t="s">
        <v>7</v>
      </c>
      <c r="F189" s="51"/>
      <c r="G189" s="176" t="s">
        <v>8</v>
      </c>
      <c r="H189" s="17">
        <f>D189*F189</f>
        <v>0</v>
      </c>
    </row>
    <row r="190" spans="1:8" ht="13.5">
      <c r="D190" s="183"/>
      <c r="F190" s="51"/>
      <c r="G190" s="176"/>
      <c r="H190" s="17"/>
    </row>
    <row r="191" spans="1:8" ht="93.75" customHeight="1">
      <c r="A191" s="179">
        <v>13</v>
      </c>
      <c r="B191" s="32" t="s">
        <v>665</v>
      </c>
      <c r="C191" s="16"/>
      <c r="D191" s="183"/>
      <c r="E191" s="16"/>
      <c r="F191" s="51"/>
      <c r="G191" s="176"/>
      <c r="H191" s="17"/>
    </row>
    <row r="192" spans="1:8" ht="18.75" customHeight="1">
      <c r="B192" s="32" t="s">
        <v>666</v>
      </c>
      <c r="C192" s="177" t="s">
        <v>667</v>
      </c>
      <c r="D192" s="183">
        <v>5</v>
      </c>
      <c r="E192" s="177" t="s">
        <v>7</v>
      </c>
      <c r="F192" s="51"/>
      <c r="G192" s="176" t="s">
        <v>8</v>
      </c>
      <c r="H192" s="17">
        <f>D192*F192</f>
        <v>0</v>
      </c>
    </row>
    <row r="193" spans="1:11" s="395" customFormat="1" ht="21" customHeight="1">
      <c r="A193" s="389"/>
      <c r="B193" s="419" t="s">
        <v>600</v>
      </c>
      <c r="C193" s="420"/>
      <c r="D193" s="421"/>
      <c r="E193" s="420"/>
      <c r="F193" s="422"/>
      <c r="G193" s="423"/>
      <c r="H193" s="424">
        <f>SUM(H164:H192)</f>
        <v>0</v>
      </c>
      <c r="K193" s="174"/>
    </row>
    <row r="194" spans="1:11" ht="18.75" customHeight="1">
      <c r="B194" s="32"/>
      <c r="C194" s="16"/>
      <c r="D194" s="183"/>
      <c r="E194" s="16"/>
      <c r="F194" s="51"/>
      <c r="G194" s="176"/>
      <c r="H194" s="17"/>
    </row>
    <row r="195" spans="1:11" s="267" customFormat="1" ht="18.75" customHeight="1">
      <c r="A195" s="44"/>
      <c r="B195" s="37" t="s">
        <v>668</v>
      </c>
      <c r="C195" s="85"/>
      <c r="D195" s="71"/>
      <c r="E195" s="84"/>
      <c r="F195" s="343"/>
      <c r="G195" s="326"/>
      <c r="H195" s="344"/>
      <c r="K195" s="174"/>
    </row>
    <row r="196" spans="1:11" s="267" customFormat="1" ht="15" customHeight="1">
      <c r="A196" s="44"/>
      <c r="B196" s="402" t="s">
        <v>669</v>
      </c>
      <c r="C196" s="550"/>
      <c r="D196" s="550"/>
      <c r="E196" s="550"/>
      <c r="F196" s="550"/>
      <c r="G196" s="550"/>
      <c r="H196" s="336">
        <f>H160</f>
        <v>0</v>
      </c>
      <c r="K196" s="174"/>
    </row>
    <row r="197" spans="1:11" s="267" customFormat="1" ht="15" customHeight="1">
      <c r="A197" s="44"/>
      <c r="B197" s="404" t="s">
        <v>670</v>
      </c>
      <c r="C197" s="405"/>
      <c r="D197" s="406"/>
      <c r="E197" s="405"/>
      <c r="F197" s="407"/>
      <c r="G197" s="405"/>
      <c r="H197" s="167">
        <f>H193</f>
        <v>0</v>
      </c>
      <c r="K197" s="174"/>
    </row>
    <row r="198" spans="1:11" s="267" customFormat="1" ht="16.5">
      <c r="A198" s="402"/>
      <c r="B198" s="402"/>
      <c r="C198" s="549" t="s">
        <v>671</v>
      </c>
      <c r="D198" s="549"/>
      <c r="E198" s="549"/>
      <c r="F198" s="549"/>
      <c r="G198" s="549"/>
      <c r="H198" s="408">
        <f>SUM(H196:H197)</f>
        <v>0</v>
      </c>
      <c r="K198" s="174"/>
    </row>
    <row r="199" spans="1:11" ht="15" customHeight="1">
      <c r="B199" s="208"/>
      <c r="D199" s="183"/>
      <c r="E199" s="16"/>
      <c r="F199" s="51"/>
      <c r="G199" s="176"/>
      <c r="H199" s="17"/>
    </row>
    <row r="200" spans="1:11" ht="30.75" customHeight="1">
      <c r="A200" s="385" t="s">
        <v>672</v>
      </c>
      <c r="B200" s="418" t="s">
        <v>673</v>
      </c>
      <c r="D200" s="183"/>
      <c r="E200" s="16"/>
      <c r="F200" s="51"/>
      <c r="G200" s="176"/>
      <c r="H200" s="17"/>
    </row>
    <row r="201" spans="1:11" ht="15" customHeight="1">
      <c r="A201" s="385" t="s">
        <v>557</v>
      </c>
      <c r="B201" s="147" t="s">
        <v>674</v>
      </c>
      <c r="D201" s="183"/>
      <c r="E201" s="16"/>
      <c r="F201" s="51"/>
      <c r="G201" s="176"/>
      <c r="H201" s="17"/>
    </row>
    <row r="202" spans="1:11" ht="81" customHeight="1">
      <c r="A202" s="179">
        <v>1</v>
      </c>
      <c r="B202" s="164" t="s">
        <v>675</v>
      </c>
      <c r="C202" s="177" t="s">
        <v>334</v>
      </c>
      <c r="D202" s="183">
        <v>132</v>
      </c>
      <c r="E202" s="16" t="s">
        <v>7</v>
      </c>
      <c r="F202" s="51"/>
      <c r="G202" s="176" t="s">
        <v>8</v>
      </c>
      <c r="H202" s="17">
        <f>D202*F202</f>
        <v>0</v>
      </c>
    </row>
    <row r="203" spans="1:11" ht="13.5">
      <c r="B203" s="184"/>
      <c r="D203" s="183"/>
      <c r="E203" s="16"/>
      <c r="F203" s="51"/>
      <c r="G203" s="176"/>
      <c r="H203" s="17"/>
    </row>
    <row r="204" spans="1:11" ht="66.75" customHeight="1">
      <c r="A204" s="179">
        <v>2</v>
      </c>
      <c r="B204" s="184" t="s">
        <v>676</v>
      </c>
      <c r="C204" s="177" t="s">
        <v>9</v>
      </c>
      <c r="D204" s="79">
        <v>4</v>
      </c>
      <c r="E204" s="177" t="s">
        <v>7</v>
      </c>
      <c r="G204" s="176" t="s">
        <v>8</v>
      </c>
      <c r="H204" s="17">
        <f>D204*F204</f>
        <v>0</v>
      </c>
    </row>
    <row r="205" spans="1:11" ht="12.75" customHeight="1">
      <c r="G205" s="176"/>
      <c r="H205" s="17"/>
    </row>
    <row r="206" spans="1:11" ht="50.25" customHeight="1">
      <c r="A206" s="179">
        <v>3</v>
      </c>
      <c r="B206" s="164" t="s">
        <v>677</v>
      </c>
      <c r="C206" s="177" t="s">
        <v>9</v>
      </c>
      <c r="D206" s="183">
        <v>4</v>
      </c>
      <c r="E206" s="16" t="s">
        <v>7</v>
      </c>
      <c r="F206" s="51"/>
      <c r="G206" s="176" t="s">
        <v>8</v>
      </c>
      <c r="H206" s="17">
        <f>D206*F206</f>
        <v>0</v>
      </c>
    </row>
    <row r="207" spans="1:11" ht="13.5">
      <c r="D207" s="183"/>
      <c r="E207" s="16"/>
      <c r="F207" s="51"/>
      <c r="G207" s="176"/>
      <c r="H207" s="17"/>
    </row>
    <row r="208" spans="1:11" ht="38.25" customHeight="1">
      <c r="A208" s="179">
        <v>4</v>
      </c>
      <c r="B208" s="32" t="s">
        <v>678</v>
      </c>
      <c r="C208" s="177" t="s">
        <v>9</v>
      </c>
      <c r="D208" s="183">
        <v>4</v>
      </c>
      <c r="E208" s="177" t="s">
        <v>7</v>
      </c>
      <c r="F208" s="51"/>
      <c r="G208" s="176" t="s">
        <v>8</v>
      </c>
      <c r="H208" s="17">
        <f>D208*F208</f>
        <v>0</v>
      </c>
    </row>
    <row r="209" spans="1:8" ht="13.5">
      <c r="D209" s="183"/>
      <c r="F209" s="51"/>
      <c r="G209" s="176"/>
      <c r="H209" s="17"/>
    </row>
    <row r="210" spans="1:8" ht="64.5" customHeight="1">
      <c r="A210" s="179">
        <v>5</v>
      </c>
      <c r="B210" s="32" t="s">
        <v>679</v>
      </c>
      <c r="C210" s="177" t="s">
        <v>9</v>
      </c>
      <c r="D210" s="183">
        <v>40</v>
      </c>
      <c r="E210" s="16" t="s">
        <v>7</v>
      </c>
      <c r="F210" s="51"/>
      <c r="G210" s="176" t="s">
        <v>8</v>
      </c>
      <c r="H210" s="17">
        <f>D210*F210</f>
        <v>0</v>
      </c>
    </row>
    <row r="211" spans="1:8" ht="16.5" customHeight="1">
      <c r="B211" s="208"/>
      <c r="D211" s="183"/>
      <c r="E211" s="16"/>
      <c r="F211" s="51"/>
      <c r="G211" s="176"/>
      <c r="H211" s="17"/>
    </row>
    <row r="212" spans="1:8" ht="35.25" customHeight="1">
      <c r="A212" s="179">
        <v>6</v>
      </c>
      <c r="B212" s="32" t="s">
        <v>680</v>
      </c>
      <c r="C212" s="177" t="s">
        <v>334</v>
      </c>
      <c r="D212" s="183">
        <v>80</v>
      </c>
      <c r="E212" s="16" t="s">
        <v>7</v>
      </c>
      <c r="F212" s="51"/>
      <c r="G212" s="176" t="s">
        <v>8</v>
      </c>
      <c r="H212" s="17">
        <f>D212*F212</f>
        <v>0</v>
      </c>
    </row>
    <row r="213" spans="1:8" ht="13.5">
      <c r="B213" s="208"/>
      <c r="D213" s="183"/>
      <c r="E213" s="16"/>
      <c r="F213" s="51"/>
      <c r="G213" s="176"/>
      <c r="H213" s="17"/>
    </row>
    <row r="214" spans="1:8" ht="27" customHeight="1">
      <c r="A214" s="179">
        <v>7</v>
      </c>
      <c r="B214" s="32" t="s">
        <v>681</v>
      </c>
      <c r="D214" s="183">
        <v>0.2</v>
      </c>
      <c r="E214" s="16" t="s">
        <v>7</v>
      </c>
      <c r="F214" s="51"/>
      <c r="G214" s="176" t="s">
        <v>8</v>
      </c>
      <c r="H214" s="17">
        <f>D214*F214</f>
        <v>0</v>
      </c>
    </row>
    <row r="215" spans="1:8" ht="13.5">
      <c r="B215" s="208"/>
      <c r="D215" s="183"/>
      <c r="E215" s="16"/>
      <c r="F215" s="51"/>
      <c r="G215" s="176"/>
      <c r="H215" s="17"/>
    </row>
    <row r="216" spans="1:8" ht="26.25" customHeight="1">
      <c r="A216" s="179">
        <v>8</v>
      </c>
      <c r="B216" s="164" t="s">
        <v>682</v>
      </c>
      <c r="C216" s="177" t="s">
        <v>9</v>
      </c>
      <c r="D216" s="183">
        <v>100</v>
      </c>
      <c r="E216" s="16" t="s">
        <v>7</v>
      </c>
      <c r="F216" s="51"/>
      <c r="G216" s="176" t="s">
        <v>8</v>
      </c>
      <c r="H216" s="17">
        <f>D216*F216</f>
        <v>0</v>
      </c>
    </row>
    <row r="218" spans="1:8" ht="33" customHeight="1">
      <c r="A218" s="179">
        <v>9</v>
      </c>
      <c r="B218" s="164" t="s">
        <v>683</v>
      </c>
      <c r="C218" s="177" t="s">
        <v>296</v>
      </c>
      <c r="D218" s="183">
        <v>65</v>
      </c>
      <c r="E218" s="16" t="s">
        <v>7</v>
      </c>
      <c r="F218" s="51"/>
      <c r="G218" s="176" t="s">
        <v>8</v>
      </c>
      <c r="H218" s="17">
        <f>D218*F218</f>
        <v>0</v>
      </c>
    </row>
    <row r="219" spans="1:8" ht="13.5">
      <c r="G219" s="176"/>
      <c r="H219" s="17"/>
    </row>
    <row r="220" spans="1:8" ht="27.75" customHeight="1">
      <c r="A220" s="179">
        <v>10</v>
      </c>
      <c r="B220" s="164" t="s">
        <v>684</v>
      </c>
      <c r="C220" s="177" t="s">
        <v>463</v>
      </c>
      <c r="D220" s="183">
        <v>1</v>
      </c>
      <c r="E220" s="16" t="s">
        <v>7</v>
      </c>
      <c r="F220" s="51"/>
      <c r="G220" s="176" t="s">
        <v>8</v>
      </c>
      <c r="H220" s="17">
        <f>D220*F220</f>
        <v>0</v>
      </c>
    </row>
    <row r="221" spans="1:8" ht="13.5">
      <c r="D221" s="183"/>
      <c r="E221" s="16"/>
      <c r="F221" s="51"/>
      <c r="G221" s="176"/>
      <c r="H221" s="17"/>
    </row>
    <row r="222" spans="1:8" ht="30" customHeight="1">
      <c r="A222" s="179">
        <v>11</v>
      </c>
      <c r="B222" s="32" t="s">
        <v>685</v>
      </c>
      <c r="C222" s="177" t="s">
        <v>9</v>
      </c>
      <c r="D222" s="183">
        <v>2</v>
      </c>
      <c r="E222" s="177" t="s">
        <v>7</v>
      </c>
      <c r="F222" s="51"/>
      <c r="G222" s="176" t="s">
        <v>8</v>
      </c>
      <c r="H222" s="17">
        <f>D222*F222</f>
        <v>0</v>
      </c>
    </row>
    <row r="223" spans="1:8" ht="14.25" customHeight="1">
      <c r="D223" s="183"/>
      <c r="F223" s="51"/>
      <c r="G223" s="176"/>
      <c r="H223" s="17"/>
    </row>
    <row r="224" spans="1:8" ht="26.25" customHeight="1">
      <c r="A224" s="179">
        <v>12</v>
      </c>
      <c r="B224" s="32" t="s">
        <v>686</v>
      </c>
      <c r="C224" s="16"/>
      <c r="D224" s="183"/>
      <c r="E224" s="16"/>
      <c r="F224" s="51"/>
      <c r="G224" s="176"/>
      <c r="H224" s="17"/>
    </row>
    <row r="225" spans="1:11" ht="13.5">
      <c r="B225" s="163" t="s">
        <v>687</v>
      </c>
      <c r="C225" s="177" t="s">
        <v>334</v>
      </c>
      <c r="D225" s="183">
        <v>36</v>
      </c>
      <c r="E225" s="16" t="s">
        <v>7</v>
      </c>
      <c r="F225" s="51"/>
      <c r="G225" s="176" t="s">
        <v>8</v>
      </c>
      <c r="H225" s="17">
        <f>D225*F225</f>
        <v>0</v>
      </c>
    </row>
    <row r="226" spans="1:11" ht="13.5">
      <c r="B226" s="208"/>
      <c r="D226" s="183"/>
      <c r="E226" s="16"/>
      <c r="F226" s="51"/>
      <c r="G226" s="176"/>
      <c r="H226" s="17"/>
    </row>
    <row r="227" spans="1:11" ht="66.75" customHeight="1">
      <c r="A227" s="179">
        <v>13</v>
      </c>
      <c r="B227" s="32" t="s">
        <v>688</v>
      </c>
      <c r="D227" s="183">
        <v>0.6</v>
      </c>
      <c r="E227" s="16" t="s">
        <v>7</v>
      </c>
      <c r="F227" s="51"/>
      <c r="G227" s="176" t="s">
        <v>8</v>
      </c>
      <c r="H227" s="17">
        <f>D227*F227</f>
        <v>0</v>
      </c>
    </row>
    <row r="228" spans="1:11" ht="13.5">
      <c r="B228" s="208"/>
      <c r="D228" s="183"/>
      <c r="E228" s="16"/>
      <c r="F228" s="51"/>
      <c r="G228" s="176"/>
      <c r="H228" s="17"/>
    </row>
    <row r="229" spans="1:11" ht="39" customHeight="1">
      <c r="A229" s="179">
        <v>14</v>
      </c>
      <c r="B229" s="32" t="s">
        <v>664</v>
      </c>
      <c r="C229" s="177" t="s">
        <v>9</v>
      </c>
      <c r="D229" s="183">
        <v>2</v>
      </c>
      <c r="E229" s="16" t="s">
        <v>7</v>
      </c>
      <c r="F229" s="51"/>
      <c r="G229" s="176" t="s">
        <v>8</v>
      </c>
      <c r="H229" s="17">
        <f>D229*F229</f>
        <v>0</v>
      </c>
    </row>
    <row r="230" spans="1:11" ht="13.5">
      <c r="B230" s="208"/>
      <c r="D230" s="183"/>
      <c r="E230" s="16"/>
      <c r="F230" s="51"/>
      <c r="G230" s="176"/>
      <c r="H230" s="17"/>
    </row>
    <row r="231" spans="1:11" ht="26.25" customHeight="1">
      <c r="A231" s="179">
        <v>15</v>
      </c>
      <c r="B231" s="164" t="s">
        <v>591</v>
      </c>
      <c r="C231" s="177" t="s">
        <v>31</v>
      </c>
      <c r="D231" s="183">
        <v>9</v>
      </c>
      <c r="E231" s="16" t="s">
        <v>7</v>
      </c>
      <c r="F231" s="51"/>
      <c r="G231" s="176" t="s">
        <v>8</v>
      </c>
      <c r="H231" s="17">
        <f>D231*F231</f>
        <v>0</v>
      </c>
    </row>
    <row r="232" spans="1:11">
      <c r="B232" s="184"/>
    </row>
    <row r="233" spans="1:11" ht="105" customHeight="1">
      <c r="A233" s="179">
        <v>16</v>
      </c>
      <c r="B233" s="184" t="s">
        <v>689</v>
      </c>
      <c r="C233" s="177" t="s">
        <v>31</v>
      </c>
      <c r="D233" s="183">
        <v>18</v>
      </c>
      <c r="E233" s="16" t="s">
        <v>7</v>
      </c>
      <c r="F233" s="51"/>
      <c r="G233" s="176" t="s">
        <v>8</v>
      </c>
      <c r="H233" s="17">
        <f>D233*F233</f>
        <v>0</v>
      </c>
    </row>
    <row r="234" spans="1:11" ht="13.5">
      <c r="G234" s="176"/>
      <c r="H234" s="17"/>
    </row>
    <row r="235" spans="1:11" ht="51.75" customHeight="1">
      <c r="A235" s="179">
        <v>17</v>
      </c>
      <c r="B235" s="164" t="s">
        <v>690</v>
      </c>
      <c r="C235" s="177" t="s">
        <v>463</v>
      </c>
      <c r="D235" s="183">
        <v>1</v>
      </c>
      <c r="E235" s="16" t="s">
        <v>7</v>
      </c>
      <c r="F235" s="51"/>
      <c r="G235" s="176" t="s">
        <v>8</v>
      </c>
      <c r="H235" s="17">
        <f>D235*F235</f>
        <v>0</v>
      </c>
    </row>
    <row r="236" spans="1:11" s="395" customFormat="1" ht="21" customHeight="1">
      <c r="A236" s="389"/>
      <c r="B236" s="419" t="s">
        <v>653</v>
      </c>
      <c r="C236" s="420"/>
      <c r="D236" s="421"/>
      <c r="E236" s="420"/>
      <c r="F236" s="422"/>
      <c r="G236" s="423"/>
      <c r="H236" s="424">
        <f>SUM(H202:H235)</f>
        <v>0</v>
      </c>
      <c r="K236" s="174"/>
    </row>
    <row r="237" spans="1:11" ht="17.25" customHeight="1">
      <c r="D237" s="183"/>
      <c r="E237" s="16"/>
      <c r="F237" s="51"/>
      <c r="G237" s="176"/>
      <c r="H237" s="17"/>
    </row>
    <row r="238" spans="1:11" ht="17.25" customHeight="1">
      <c r="A238" s="385" t="s">
        <v>580</v>
      </c>
      <c r="B238" s="147" t="s">
        <v>691</v>
      </c>
      <c r="D238" s="183"/>
      <c r="E238" s="16"/>
      <c r="F238" s="51"/>
      <c r="G238" s="176"/>
      <c r="H238" s="17"/>
    </row>
    <row r="239" spans="1:11" ht="106.5" customHeight="1">
      <c r="B239" s="163" t="s">
        <v>692</v>
      </c>
      <c r="D239" s="183"/>
      <c r="E239" s="16"/>
      <c r="F239" s="51"/>
      <c r="G239" s="176"/>
      <c r="H239" s="17"/>
    </row>
    <row r="240" spans="1:11" ht="17.25" customHeight="1">
      <c r="A240" s="179">
        <v>1</v>
      </c>
      <c r="B240" s="32" t="s">
        <v>693</v>
      </c>
      <c r="C240" s="177" t="s">
        <v>334</v>
      </c>
      <c r="D240" s="183">
        <v>65</v>
      </c>
      <c r="E240" s="16" t="s">
        <v>7</v>
      </c>
      <c r="F240" s="51"/>
      <c r="G240" s="176" t="s">
        <v>8</v>
      </c>
      <c r="H240" s="17">
        <f>D240*F240</f>
        <v>0</v>
      </c>
    </row>
    <row r="241" spans="1:11" ht="13.5">
      <c r="B241" s="208"/>
      <c r="D241" s="183"/>
      <c r="E241" s="16"/>
      <c r="F241" s="51"/>
      <c r="G241" s="176"/>
      <c r="H241" s="17"/>
    </row>
    <row r="242" spans="1:11" ht="89.25" customHeight="1">
      <c r="A242" s="179">
        <v>2</v>
      </c>
      <c r="B242" s="32" t="s">
        <v>694</v>
      </c>
      <c r="C242" s="177" t="s">
        <v>695</v>
      </c>
      <c r="D242" s="183">
        <v>52</v>
      </c>
      <c r="E242" s="16" t="s">
        <v>7</v>
      </c>
      <c r="F242" s="51"/>
      <c r="G242" s="176" t="s">
        <v>8</v>
      </c>
      <c r="H242" s="17">
        <f>D242*F242</f>
        <v>0</v>
      </c>
    </row>
    <row r="243" spans="1:11" ht="13.5">
      <c r="B243" s="208"/>
      <c r="D243" s="183"/>
      <c r="E243" s="16"/>
      <c r="F243" s="51"/>
      <c r="G243" s="176"/>
      <c r="H243" s="17"/>
    </row>
    <row r="244" spans="1:11" ht="31.5" customHeight="1">
      <c r="A244" s="179">
        <v>3</v>
      </c>
      <c r="B244" s="164" t="s">
        <v>696</v>
      </c>
      <c r="C244" s="177" t="s">
        <v>695</v>
      </c>
      <c r="D244" s="183">
        <v>24</v>
      </c>
      <c r="E244" s="16" t="s">
        <v>7</v>
      </c>
      <c r="F244" s="51"/>
      <c r="G244" s="176" t="s">
        <v>8</v>
      </c>
      <c r="H244" s="17">
        <f>D244*F244</f>
        <v>0</v>
      </c>
    </row>
    <row r="245" spans="1:11">
      <c r="B245" s="184"/>
    </row>
    <row r="246" spans="1:11" ht="68.25" customHeight="1">
      <c r="A246" s="179">
        <v>4</v>
      </c>
      <c r="B246" s="164" t="s">
        <v>697</v>
      </c>
      <c r="C246" s="177" t="s">
        <v>695</v>
      </c>
      <c r="D246" s="183">
        <v>15</v>
      </c>
      <c r="E246" s="16" t="s">
        <v>7</v>
      </c>
      <c r="F246" s="51"/>
      <c r="G246" s="176" t="s">
        <v>8</v>
      </c>
      <c r="H246" s="17">
        <f>D246*F246</f>
        <v>0</v>
      </c>
    </row>
    <row r="247" spans="1:11" ht="13.5">
      <c r="G247" s="176"/>
      <c r="H247" s="17"/>
    </row>
    <row r="248" spans="1:11" ht="54" customHeight="1">
      <c r="A248" s="179">
        <v>5</v>
      </c>
      <c r="B248" s="164" t="s">
        <v>698</v>
      </c>
      <c r="C248" s="177" t="s">
        <v>695</v>
      </c>
      <c r="D248" s="183">
        <v>5</v>
      </c>
      <c r="E248" s="16" t="s">
        <v>7</v>
      </c>
      <c r="F248" s="51"/>
      <c r="G248" s="176" t="s">
        <v>8</v>
      </c>
      <c r="H248" s="17">
        <f>D248*F248</f>
        <v>0</v>
      </c>
    </row>
    <row r="249" spans="1:11" ht="13.5">
      <c r="D249" s="183"/>
      <c r="E249" s="16"/>
      <c r="F249" s="51"/>
      <c r="G249" s="176"/>
      <c r="H249" s="17"/>
    </row>
    <row r="250" spans="1:11" ht="30" customHeight="1">
      <c r="A250" s="179">
        <v>6</v>
      </c>
      <c r="B250" s="32" t="s">
        <v>699</v>
      </c>
      <c r="C250" s="177" t="s">
        <v>695</v>
      </c>
      <c r="D250" s="183">
        <v>37</v>
      </c>
      <c r="E250" s="177" t="s">
        <v>7</v>
      </c>
      <c r="F250" s="51"/>
      <c r="G250" s="176" t="s">
        <v>8</v>
      </c>
      <c r="H250" s="17">
        <f>D250*F250</f>
        <v>0</v>
      </c>
    </row>
    <row r="251" spans="1:11" ht="13.5">
      <c r="D251" s="183"/>
      <c r="F251" s="51"/>
      <c r="G251" s="176"/>
      <c r="H251" s="17"/>
    </row>
    <row r="252" spans="1:11" ht="38.25">
      <c r="A252" s="179">
        <v>7</v>
      </c>
      <c r="B252" s="32" t="s">
        <v>700</v>
      </c>
      <c r="C252" s="177" t="s">
        <v>9</v>
      </c>
      <c r="D252" s="183">
        <v>2</v>
      </c>
      <c r="E252" s="16" t="s">
        <v>7</v>
      </c>
      <c r="F252" s="51"/>
      <c r="G252" s="176" t="s">
        <v>8</v>
      </c>
      <c r="H252" s="17">
        <f>D252*F252</f>
        <v>0</v>
      </c>
    </row>
    <row r="253" spans="1:11" s="395" customFormat="1" ht="21" customHeight="1">
      <c r="A253" s="389"/>
      <c r="B253" s="419" t="s">
        <v>600</v>
      </c>
      <c r="C253" s="420"/>
      <c r="D253" s="421"/>
      <c r="E253" s="420"/>
      <c r="F253" s="422"/>
      <c r="G253" s="423"/>
      <c r="H253" s="424">
        <f>SUM(H240:H252)</f>
        <v>0</v>
      </c>
      <c r="K253" s="174"/>
    </row>
    <row r="254" spans="1:11" ht="18.75" customHeight="1">
      <c r="B254" s="32"/>
      <c r="C254" s="16"/>
      <c r="D254" s="183"/>
      <c r="E254" s="16"/>
      <c r="F254" s="51"/>
      <c r="G254" s="176"/>
      <c r="H254" s="17"/>
    </row>
    <row r="255" spans="1:11" s="267" customFormat="1" ht="18.75" customHeight="1">
      <c r="A255" s="44"/>
      <c r="B255" s="37" t="s">
        <v>701</v>
      </c>
      <c r="C255" s="85"/>
      <c r="D255" s="71"/>
      <c r="E255" s="84"/>
      <c r="F255" s="343"/>
      <c r="G255" s="326"/>
      <c r="H255" s="344"/>
      <c r="K255" s="174"/>
    </row>
    <row r="256" spans="1:11" s="267" customFormat="1" ht="15" customHeight="1">
      <c r="A256" s="44"/>
      <c r="B256" s="425" t="s">
        <v>702</v>
      </c>
      <c r="C256" s="550"/>
      <c r="D256" s="550"/>
      <c r="E256" s="550"/>
      <c r="F256" s="550"/>
      <c r="G256" s="550"/>
      <c r="H256" s="336">
        <f>H236</f>
        <v>0</v>
      </c>
      <c r="K256" s="174"/>
    </row>
    <row r="257" spans="1:11" s="267" customFormat="1" ht="15" customHeight="1">
      <c r="A257" s="44"/>
      <c r="B257" s="426" t="s">
        <v>703</v>
      </c>
      <c r="C257" s="405"/>
      <c r="D257" s="406"/>
      <c r="E257" s="405"/>
      <c r="F257" s="407"/>
      <c r="G257" s="405"/>
      <c r="H257" s="167">
        <f>H253</f>
        <v>0</v>
      </c>
      <c r="K257" s="174"/>
    </row>
    <row r="258" spans="1:11" s="267" customFormat="1" ht="16.5">
      <c r="A258" s="402"/>
      <c r="B258" s="402"/>
      <c r="C258" s="549" t="s">
        <v>704</v>
      </c>
      <c r="D258" s="549"/>
      <c r="E258" s="549"/>
      <c r="F258" s="549"/>
      <c r="G258" s="549"/>
      <c r="H258" s="408">
        <f>SUM(H256:H257)</f>
        <v>0</v>
      </c>
      <c r="K258" s="174"/>
    </row>
    <row r="259" spans="1:11" ht="15" customHeight="1">
      <c r="B259" s="208"/>
      <c r="D259" s="183"/>
      <c r="E259" s="16"/>
      <c r="F259" s="51"/>
      <c r="G259" s="176"/>
      <c r="H259" s="17"/>
    </row>
    <row r="260" spans="1:11" ht="30.75" customHeight="1">
      <c r="A260" s="385" t="s">
        <v>705</v>
      </c>
      <c r="B260" s="418" t="s">
        <v>706</v>
      </c>
      <c r="D260" s="183"/>
      <c r="E260" s="16"/>
      <c r="F260" s="51"/>
      <c r="G260" s="176"/>
      <c r="H260" s="17"/>
    </row>
    <row r="261" spans="1:11" ht="107.25" customHeight="1">
      <c r="A261" s="179">
        <v>1</v>
      </c>
      <c r="B261" s="32" t="s">
        <v>707</v>
      </c>
      <c r="C261" s="231" t="s">
        <v>9</v>
      </c>
      <c r="D261" s="183">
        <v>4</v>
      </c>
      <c r="E261" s="16" t="s">
        <v>7</v>
      </c>
      <c r="F261" s="51"/>
      <c r="G261" s="176" t="s">
        <v>8</v>
      </c>
      <c r="H261" s="17">
        <f>D261*F261</f>
        <v>0</v>
      </c>
    </row>
    <row r="262" spans="1:11" ht="13.5">
      <c r="B262" s="208"/>
      <c r="D262" s="183"/>
      <c r="E262" s="16"/>
      <c r="F262" s="51"/>
      <c r="G262" s="176"/>
      <c r="H262" s="17"/>
    </row>
    <row r="263" spans="1:11" ht="39" customHeight="1">
      <c r="A263" s="179">
        <v>2</v>
      </c>
      <c r="B263" s="184" t="s">
        <v>708</v>
      </c>
      <c r="C263" s="177" t="s">
        <v>9</v>
      </c>
      <c r="D263" s="183">
        <v>15</v>
      </c>
      <c r="E263" s="16" t="s">
        <v>7</v>
      </c>
      <c r="F263" s="51"/>
      <c r="G263" s="176" t="s">
        <v>8</v>
      </c>
      <c r="H263" s="17">
        <f>D263*F263</f>
        <v>0</v>
      </c>
    </row>
    <row r="264" spans="1:11" ht="16.5" customHeight="1">
      <c r="B264" s="164"/>
      <c r="D264" s="183"/>
      <c r="E264" s="5"/>
      <c r="F264" s="51"/>
      <c r="G264" s="196"/>
      <c r="H264" s="197"/>
    </row>
    <row r="265" spans="1:11" ht="45" customHeight="1">
      <c r="A265" s="179">
        <v>3</v>
      </c>
      <c r="B265" s="164" t="s">
        <v>709</v>
      </c>
      <c r="C265" s="177" t="s">
        <v>9</v>
      </c>
      <c r="D265" s="183">
        <v>10</v>
      </c>
      <c r="E265" s="16" t="s">
        <v>7</v>
      </c>
      <c r="F265" s="51"/>
      <c r="G265" s="176" t="s">
        <v>8</v>
      </c>
      <c r="H265" s="17">
        <f>D265*F265</f>
        <v>0</v>
      </c>
    </row>
    <row r="266" spans="1:11" ht="13.5">
      <c r="G266" s="176"/>
      <c r="H266" s="17"/>
    </row>
    <row r="267" spans="1:11" ht="42.75" customHeight="1">
      <c r="A267" s="179">
        <v>4</v>
      </c>
      <c r="B267" s="164" t="s">
        <v>710</v>
      </c>
      <c r="C267" s="177" t="s">
        <v>9</v>
      </c>
      <c r="D267" s="183">
        <v>10</v>
      </c>
      <c r="E267" s="16" t="s">
        <v>7</v>
      </c>
      <c r="F267" s="51"/>
      <c r="G267" s="176" t="s">
        <v>8</v>
      </c>
      <c r="H267" s="17">
        <f>D267*F267</f>
        <v>0</v>
      </c>
    </row>
    <row r="268" spans="1:11" ht="13.5">
      <c r="D268" s="183"/>
      <c r="E268" s="16"/>
      <c r="F268" s="51"/>
      <c r="G268" s="176"/>
      <c r="H268" s="17"/>
    </row>
    <row r="269" spans="1:11" ht="42" customHeight="1">
      <c r="A269" s="179">
        <v>5</v>
      </c>
      <c r="B269" s="32" t="s">
        <v>711</v>
      </c>
      <c r="C269" s="16"/>
      <c r="D269" s="183"/>
      <c r="E269" s="5"/>
      <c r="F269" s="51"/>
      <c r="G269" s="196"/>
      <c r="H269" s="197"/>
    </row>
    <row r="270" spans="1:11" ht="13.5">
      <c r="B270" s="45" t="s">
        <v>712</v>
      </c>
      <c r="C270" s="177" t="s">
        <v>9</v>
      </c>
      <c r="D270" s="183">
        <v>8</v>
      </c>
      <c r="E270" s="177" t="s">
        <v>7</v>
      </c>
      <c r="F270" s="51"/>
      <c r="G270" s="176" t="s">
        <v>8</v>
      </c>
      <c r="H270" s="17">
        <f>D270*F270</f>
        <v>0</v>
      </c>
    </row>
    <row r="271" spans="1:11" ht="13.5">
      <c r="B271" s="45" t="s">
        <v>713</v>
      </c>
      <c r="C271" s="177" t="s">
        <v>9</v>
      </c>
      <c r="D271" s="183">
        <v>2</v>
      </c>
      <c r="E271" s="177" t="s">
        <v>7</v>
      </c>
      <c r="F271" s="51"/>
      <c r="G271" s="176" t="s">
        <v>8</v>
      </c>
      <c r="H271" s="17">
        <f>D271*F271</f>
        <v>0</v>
      </c>
    </row>
    <row r="272" spans="1:11" ht="13.5">
      <c r="B272" s="45" t="s">
        <v>714</v>
      </c>
      <c r="C272" s="177" t="s">
        <v>9</v>
      </c>
      <c r="D272" s="183">
        <v>12</v>
      </c>
      <c r="E272" s="177" t="s">
        <v>7</v>
      </c>
      <c r="F272" s="51"/>
      <c r="G272" s="176" t="s">
        <v>8</v>
      </c>
      <c r="H272" s="17">
        <f>D272*F272</f>
        <v>0</v>
      </c>
    </row>
    <row r="273" spans="1:11" ht="13.5">
      <c r="B273" s="45" t="s">
        <v>715</v>
      </c>
      <c r="C273" s="177" t="s">
        <v>9</v>
      </c>
      <c r="D273" s="183">
        <v>8</v>
      </c>
      <c r="E273" s="177" t="s">
        <v>7</v>
      </c>
      <c r="F273" s="51"/>
      <c r="G273" s="176" t="s">
        <v>8</v>
      </c>
      <c r="H273" s="17">
        <f>D273*F273</f>
        <v>0</v>
      </c>
    </row>
    <row r="274" spans="1:11" ht="13.5">
      <c r="D274" s="183"/>
      <c r="F274" s="51"/>
      <c r="G274" s="176"/>
      <c r="H274" s="17"/>
    </row>
    <row r="275" spans="1:11" ht="98.25" customHeight="1">
      <c r="A275" s="179">
        <v>6</v>
      </c>
      <c r="B275" s="32" t="s">
        <v>716</v>
      </c>
      <c r="C275" s="231" t="s">
        <v>638</v>
      </c>
      <c r="D275" s="183">
        <v>110</v>
      </c>
      <c r="E275" s="16" t="s">
        <v>7</v>
      </c>
      <c r="F275" s="51"/>
      <c r="G275" s="176" t="s">
        <v>8</v>
      </c>
      <c r="H275" s="17">
        <f>D275*F275</f>
        <v>0</v>
      </c>
    </row>
    <row r="276" spans="1:11" ht="13.5">
      <c r="B276" s="208"/>
      <c r="D276" s="183"/>
      <c r="E276" s="16"/>
      <c r="F276" s="51"/>
      <c r="G276" s="176"/>
      <c r="H276" s="17"/>
    </row>
    <row r="277" spans="1:11" s="175" customFormat="1" ht="66.75" customHeight="1">
      <c r="A277" s="179">
        <v>7</v>
      </c>
      <c r="B277" s="32" t="s">
        <v>717</v>
      </c>
      <c r="C277" s="177"/>
      <c r="D277" s="183">
        <v>0.3</v>
      </c>
      <c r="E277" s="16" t="s">
        <v>7</v>
      </c>
      <c r="F277" s="51"/>
      <c r="G277" s="176" t="s">
        <v>8</v>
      </c>
      <c r="H277" s="17">
        <f>D277*F277</f>
        <v>0</v>
      </c>
      <c r="K277" s="174"/>
    </row>
    <row r="278" spans="1:11" ht="16.5">
      <c r="B278" s="414"/>
      <c r="C278" s="547" t="s">
        <v>718</v>
      </c>
      <c r="D278" s="547"/>
      <c r="E278" s="547"/>
      <c r="F278" s="547"/>
      <c r="G278" s="547"/>
      <c r="H278" s="415">
        <f>SUM(H261:H277)</f>
        <v>0</v>
      </c>
    </row>
    <row r="279" spans="1:11" ht="15" customHeight="1">
      <c r="B279" s="32"/>
      <c r="C279" s="16"/>
      <c r="D279" s="183"/>
      <c r="E279" s="16"/>
      <c r="F279" s="51"/>
      <c r="G279" s="176"/>
      <c r="H279" s="17"/>
    </row>
    <row r="280" spans="1:11" ht="30.75" customHeight="1">
      <c r="A280" s="385" t="s">
        <v>719</v>
      </c>
      <c r="B280" s="418" t="s">
        <v>720</v>
      </c>
      <c r="D280" s="183"/>
      <c r="E280" s="16"/>
      <c r="F280" s="51"/>
      <c r="G280" s="176"/>
      <c r="H280" s="17"/>
    </row>
    <row r="281" spans="1:11" ht="215.25" customHeight="1">
      <c r="A281" s="179">
        <v>1</v>
      </c>
      <c r="B281" s="164" t="s">
        <v>721</v>
      </c>
      <c r="D281" s="183"/>
      <c r="E281" s="5"/>
      <c r="F281" s="51"/>
      <c r="G281" s="196"/>
      <c r="H281" s="197"/>
    </row>
    <row r="282" spans="1:11" ht="13.5">
      <c r="B282" s="184" t="s">
        <v>722</v>
      </c>
      <c r="C282" s="177" t="s">
        <v>9</v>
      </c>
      <c r="D282" s="66">
        <v>1</v>
      </c>
      <c r="E282" s="177" t="s">
        <v>7</v>
      </c>
      <c r="F282" s="58"/>
      <c r="G282" s="176" t="s">
        <v>8</v>
      </c>
      <c r="H282" s="178">
        <f>D282*F282</f>
        <v>0</v>
      </c>
    </row>
    <row r="283" spans="1:11">
      <c r="C283" s="231"/>
      <c r="E283" s="231"/>
      <c r="G283" s="231"/>
      <c r="H283" s="17"/>
    </row>
    <row r="284" spans="1:11" ht="141.75" customHeight="1">
      <c r="A284" s="179">
        <v>2</v>
      </c>
      <c r="B284" s="164" t="s">
        <v>723</v>
      </c>
      <c r="C284" s="177" t="s">
        <v>9</v>
      </c>
      <c r="D284" s="183">
        <v>1</v>
      </c>
      <c r="E284" s="177" t="s">
        <v>7</v>
      </c>
      <c r="F284" s="64"/>
      <c r="G284" s="176" t="s">
        <v>8</v>
      </c>
      <c r="H284" s="332">
        <f>D284*F284</f>
        <v>0</v>
      </c>
    </row>
    <row r="285" spans="1:11" ht="13.5">
      <c r="B285" s="164"/>
      <c r="D285" s="66"/>
      <c r="F285" s="58"/>
      <c r="G285" s="176"/>
    </row>
    <row r="286" spans="1:11" s="175" customFormat="1" ht="155.25" customHeight="1">
      <c r="A286" s="179">
        <v>3</v>
      </c>
      <c r="B286" s="164" t="s">
        <v>724</v>
      </c>
      <c r="C286" s="177" t="s">
        <v>9</v>
      </c>
      <c r="D286" s="183">
        <v>1</v>
      </c>
      <c r="E286" s="177" t="s">
        <v>7</v>
      </c>
      <c r="F286" s="64"/>
      <c r="G286" s="176" t="s">
        <v>8</v>
      </c>
      <c r="H286" s="332">
        <f>D286*F286</f>
        <v>0</v>
      </c>
      <c r="K286" s="174"/>
    </row>
    <row r="287" spans="1:11" ht="13.5">
      <c r="B287" s="223"/>
      <c r="D287" s="66"/>
      <c r="F287" s="58"/>
      <c r="G287" s="176"/>
    </row>
    <row r="288" spans="1:11" ht="43.5" customHeight="1">
      <c r="A288" s="179">
        <v>4</v>
      </c>
      <c r="B288" s="184" t="s">
        <v>725</v>
      </c>
      <c r="D288" s="66"/>
      <c r="F288" s="58"/>
      <c r="G288" s="176"/>
    </row>
    <row r="289" spans="1:8" ht="50.25" customHeight="1">
      <c r="B289" s="224" t="s">
        <v>726</v>
      </c>
      <c r="C289" s="427" t="s">
        <v>9</v>
      </c>
      <c r="D289" s="360">
        <v>1</v>
      </c>
      <c r="E289" s="428" t="s">
        <v>7</v>
      </c>
      <c r="F289" s="53"/>
      <c r="G289" s="393" t="s">
        <v>8</v>
      </c>
      <c r="H289" s="182">
        <f>D289*F289</f>
        <v>0</v>
      </c>
    </row>
    <row r="290" spans="1:8" ht="9.75" customHeight="1">
      <c r="B290" s="224"/>
      <c r="C290" s="427"/>
      <c r="D290" s="360"/>
      <c r="E290" s="428"/>
      <c r="F290" s="53"/>
      <c r="G290" s="393"/>
      <c r="H290" s="182"/>
    </row>
    <row r="291" spans="1:8" ht="53.25" customHeight="1">
      <c r="B291" s="224" t="s">
        <v>727</v>
      </c>
      <c r="C291" s="427" t="s">
        <v>9</v>
      </c>
      <c r="D291" s="360">
        <v>1</v>
      </c>
      <c r="E291" s="428" t="s">
        <v>7</v>
      </c>
      <c r="F291" s="53"/>
      <c r="G291" s="393" t="s">
        <v>8</v>
      </c>
      <c r="H291" s="182">
        <f>D291*F291</f>
        <v>0</v>
      </c>
    </row>
    <row r="292" spans="1:8" ht="14.25" customHeight="1">
      <c r="B292" s="224"/>
      <c r="C292" s="427"/>
      <c r="D292" s="360"/>
      <c r="E292" s="428"/>
      <c r="F292" s="53"/>
      <c r="G292" s="393"/>
      <c r="H292" s="182"/>
    </row>
    <row r="293" spans="1:8" ht="69" customHeight="1">
      <c r="B293" s="224" t="s">
        <v>728</v>
      </c>
      <c r="C293" s="177" t="s">
        <v>9</v>
      </c>
      <c r="D293" s="183">
        <v>1</v>
      </c>
      <c r="E293" s="177" t="s">
        <v>7</v>
      </c>
      <c r="F293" s="64"/>
      <c r="G293" s="176" t="s">
        <v>8</v>
      </c>
      <c r="H293" s="332">
        <f>D293*F293</f>
        <v>0</v>
      </c>
    </row>
    <row r="294" spans="1:8" ht="11.25" customHeight="1">
      <c r="B294" s="224"/>
      <c r="D294" s="183"/>
      <c r="F294" s="64"/>
      <c r="G294" s="176"/>
      <c r="H294" s="332"/>
    </row>
    <row r="295" spans="1:8" ht="63.75" customHeight="1">
      <c r="B295" s="224" t="s">
        <v>729</v>
      </c>
      <c r="D295" s="183"/>
      <c r="F295" s="64"/>
      <c r="G295" s="176"/>
      <c r="H295" s="332"/>
    </row>
    <row r="296" spans="1:8" ht="13.5">
      <c r="B296" s="223"/>
      <c r="D296" s="66"/>
      <c r="F296" s="58"/>
      <c r="G296" s="176"/>
    </row>
    <row r="297" spans="1:8" ht="119.25" customHeight="1">
      <c r="A297" s="179">
        <v>5</v>
      </c>
      <c r="B297" s="224" t="s">
        <v>730</v>
      </c>
      <c r="C297" s="177" t="s">
        <v>9</v>
      </c>
      <c r="D297" s="183">
        <v>1</v>
      </c>
      <c r="E297" s="177" t="s">
        <v>7</v>
      </c>
      <c r="F297" s="64"/>
      <c r="G297" s="176" t="s">
        <v>8</v>
      </c>
      <c r="H297" s="332">
        <f>D297*F297</f>
        <v>0</v>
      </c>
    </row>
    <row r="298" spans="1:8" ht="13.5">
      <c r="B298" s="224"/>
      <c r="D298" s="66"/>
      <c r="F298" s="58"/>
      <c r="G298" s="176"/>
    </row>
    <row r="299" spans="1:8" ht="58.5" customHeight="1">
      <c r="A299" s="179">
        <v>6</v>
      </c>
      <c r="B299" s="226" t="s">
        <v>731</v>
      </c>
      <c r="C299" s="177" t="s">
        <v>638</v>
      </c>
      <c r="D299" s="183">
        <v>1200</v>
      </c>
      <c r="E299" s="177" t="s">
        <v>7</v>
      </c>
      <c r="F299" s="64"/>
      <c r="G299" s="176" t="s">
        <v>8</v>
      </c>
      <c r="H299" s="332">
        <f>D299*F299</f>
        <v>0</v>
      </c>
    </row>
    <row r="300" spans="1:8" ht="13.5" customHeight="1">
      <c r="B300" s="227"/>
      <c r="D300" s="66"/>
      <c r="F300" s="58"/>
      <c r="G300" s="176"/>
    </row>
    <row r="301" spans="1:8" ht="57" customHeight="1">
      <c r="A301" s="179">
        <v>7</v>
      </c>
      <c r="B301" s="163" t="s">
        <v>732</v>
      </c>
      <c r="D301" s="183">
        <v>0.15</v>
      </c>
      <c r="E301" s="177" t="s">
        <v>7</v>
      </c>
      <c r="F301" s="64"/>
      <c r="G301" s="176" t="s">
        <v>8</v>
      </c>
      <c r="H301" s="332">
        <f>D301*F301</f>
        <v>0</v>
      </c>
    </row>
    <row r="302" spans="1:8" ht="14.25">
      <c r="D302" s="429"/>
    </row>
    <row r="303" spans="1:8" ht="18.75" customHeight="1">
      <c r="A303" s="179">
        <v>8</v>
      </c>
      <c r="B303" s="164" t="s">
        <v>733</v>
      </c>
      <c r="C303" s="177" t="s">
        <v>31</v>
      </c>
      <c r="D303" s="183">
        <v>72</v>
      </c>
      <c r="E303" s="177" t="s">
        <v>7</v>
      </c>
      <c r="F303" s="64"/>
      <c r="G303" s="176" t="s">
        <v>8</v>
      </c>
      <c r="H303" s="332">
        <f>D303*F303</f>
        <v>0</v>
      </c>
    </row>
    <row r="304" spans="1:8" ht="13.5">
      <c r="B304" s="164"/>
      <c r="D304" s="66"/>
      <c r="F304" s="58"/>
      <c r="G304" s="176"/>
    </row>
    <row r="305" spans="1:11" ht="39.75" customHeight="1">
      <c r="A305" s="179">
        <v>9</v>
      </c>
      <c r="B305" s="164" t="s">
        <v>734</v>
      </c>
      <c r="C305" s="177" t="s">
        <v>31</v>
      </c>
      <c r="D305" s="183">
        <v>35</v>
      </c>
      <c r="E305" s="177" t="s">
        <v>7</v>
      </c>
      <c r="F305" s="64"/>
      <c r="G305" s="176" t="s">
        <v>8</v>
      </c>
      <c r="H305" s="332">
        <f>D305*F305</f>
        <v>0</v>
      </c>
    </row>
    <row r="306" spans="1:11" ht="13.5">
      <c r="B306" s="223"/>
      <c r="D306" s="66"/>
      <c r="F306" s="58"/>
      <c r="G306" s="176"/>
    </row>
    <row r="307" spans="1:11" s="175" customFormat="1" ht="80.25" customHeight="1">
      <c r="A307" s="179">
        <v>10</v>
      </c>
      <c r="B307" s="184" t="s">
        <v>735</v>
      </c>
      <c r="C307" s="177" t="s">
        <v>638</v>
      </c>
      <c r="D307" s="183">
        <v>250</v>
      </c>
      <c r="E307" s="177" t="s">
        <v>7</v>
      </c>
      <c r="F307" s="64"/>
      <c r="G307" s="176" t="s">
        <v>8</v>
      </c>
      <c r="H307" s="332">
        <f>D307*F307</f>
        <v>0</v>
      </c>
      <c r="K307" s="174"/>
    </row>
    <row r="308" spans="1:11" ht="13.5">
      <c r="B308" s="224"/>
      <c r="D308" s="66"/>
      <c r="F308" s="58"/>
      <c r="G308" s="176"/>
    </row>
    <row r="309" spans="1:11" ht="57" customHeight="1">
      <c r="A309" s="179">
        <v>11</v>
      </c>
      <c r="B309" s="163" t="s">
        <v>736</v>
      </c>
      <c r="D309" s="183">
        <v>0.2</v>
      </c>
      <c r="E309" s="177" t="s">
        <v>7</v>
      </c>
      <c r="F309" s="64"/>
      <c r="G309" s="176" t="s">
        <v>8</v>
      </c>
      <c r="H309" s="332">
        <f>D309*F309</f>
        <v>0</v>
      </c>
    </row>
    <row r="310" spans="1:11" ht="13.5">
      <c r="B310" s="223"/>
      <c r="D310" s="66"/>
      <c r="F310" s="58"/>
      <c r="G310" s="176"/>
    </row>
    <row r="311" spans="1:11" ht="56.25" customHeight="1">
      <c r="A311" s="179">
        <v>12</v>
      </c>
      <c r="B311" s="184" t="s">
        <v>737</v>
      </c>
      <c r="C311" s="177" t="s">
        <v>31</v>
      </c>
      <c r="D311" s="183">
        <v>13</v>
      </c>
      <c r="E311" s="177" t="s">
        <v>7</v>
      </c>
      <c r="F311" s="64"/>
      <c r="G311" s="176" t="s">
        <v>8</v>
      </c>
      <c r="H311" s="332">
        <f>D311*F311</f>
        <v>0</v>
      </c>
    </row>
    <row r="312" spans="1:11" ht="13.5">
      <c r="B312" s="223"/>
      <c r="D312" s="66"/>
      <c r="F312" s="58"/>
      <c r="G312" s="176"/>
    </row>
    <row r="313" spans="1:11" ht="66.75" customHeight="1">
      <c r="A313" s="179">
        <v>13</v>
      </c>
      <c r="B313" s="184" t="s">
        <v>738</v>
      </c>
      <c r="C313" s="430" t="s">
        <v>31</v>
      </c>
      <c r="D313" s="71">
        <v>26</v>
      </c>
      <c r="E313" s="85" t="s">
        <v>7</v>
      </c>
      <c r="F313" s="431"/>
      <c r="G313" s="326" t="s">
        <v>8</v>
      </c>
      <c r="H313" s="432">
        <f>D313*F313</f>
        <v>0</v>
      </c>
    </row>
    <row r="314" spans="1:11" ht="16.5">
      <c r="B314" s="414"/>
      <c r="C314" s="547" t="s">
        <v>739</v>
      </c>
      <c r="D314" s="547"/>
      <c r="E314" s="547"/>
      <c r="F314" s="547"/>
      <c r="G314" s="547"/>
      <c r="H314" s="415">
        <f>SUM(H282:H313)</f>
        <v>0</v>
      </c>
    </row>
    <row r="315" spans="1:11" ht="13.5">
      <c r="B315" s="223"/>
      <c r="D315" s="66"/>
      <c r="F315" s="58"/>
      <c r="G315" s="176"/>
    </row>
    <row r="316" spans="1:11" ht="16.5" customHeight="1">
      <c r="A316" s="385" t="s">
        <v>740</v>
      </c>
      <c r="B316" s="418" t="s">
        <v>741</v>
      </c>
      <c r="D316" s="183"/>
      <c r="E316" s="16"/>
      <c r="F316" s="51"/>
      <c r="G316" s="176"/>
      <c r="H316" s="17"/>
    </row>
    <row r="317" spans="1:11" ht="13.5">
      <c r="B317" s="223"/>
      <c r="D317" s="66"/>
      <c r="F317" s="58"/>
      <c r="G317" s="176"/>
    </row>
    <row r="318" spans="1:11" ht="39" customHeight="1">
      <c r="A318" s="179">
        <v>1</v>
      </c>
      <c r="B318" s="163" t="s">
        <v>742</v>
      </c>
      <c r="C318" s="177" t="s">
        <v>463</v>
      </c>
      <c r="D318" s="183">
        <v>1</v>
      </c>
      <c r="E318" s="177" t="s">
        <v>7</v>
      </c>
      <c r="F318" s="64"/>
      <c r="G318" s="176" t="s">
        <v>8</v>
      </c>
      <c r="H318" s="332">
        <f>D318*F318</f>
        <v>0</v>
      </c>
    </row>
    <row r="319" spans="1:11" ht="16.5">
      <c r="B319" s="414"/>
      <c r="C319" s="547" t="s">
        <v>743</v>
      </c>
      <c r="D319" s="547"/>
      <c r="E319" s="547"/>
      <c r="F319" s="547"/>
      <c r="G319" s="547"/>
      <c r="H319" s="415">
        <f>SUM(H318)</f>
        <v>0</v>
      </c>
    </row>
    <row r="320" spans="1:11" ht="13.5">
      <c r="B320" s="164"/>
      <c r="D320" s="66"/>
      <c r="F320" s="58"/>
      <c r="G320" s="176"/>
    </row>
    <row r="321" spans="1:8" ht="16.5">
      <c r="B321" s="433" t="s">
        <v>247</v>
      </c>
      <c r="D321" s="66"/>
      <c r="F321" s="417"/>
      <c r="G321" s="251"/>
      <c r="H321" s="252"/>
    </row>
    <row r="322" spans="1:8" ht="13.5">
      <c r="B322" s="164"/>
      <c r="D322" s="66"/>
      <c r="F322" s="58"/>
      <c r="G322" s="176"/>
    </row>
    <row r="323" spans="1:8" ht="13.5">
      <c r="B323" s="164"/>
      <c r="D323" s="66"/>
      <c r="F323" s="58"/>
      <c r="G323" s="176"/>
    </row>
    <row r="324" spans="1:8" ht="38.25">
      <c r="A324" s="385" t="s">
        <v>555</v>
      </c>
      <c r="B324" s="434" t="s">
        <v>744</v>
      </c>
      <c r="D324" s="66"/>
      <c r="F324" s="417"/>
      <c r="G324" s="435"/>
      <c r="H324" s="435">
        <f>H75</f>
        <v>0</v>
      </c>
    </row>
    <row r="325" spans="1:8" ht="38.25">
      <c r="A325" s="385" t="s">
        <v>605</v>
      </c>
      <c r="B325" s="434" t="s">
        <v>745</v>
      </c>
      <c r="D325" s="66"/>
      <c r="F325" s="417"/>
      <c r="G325" s="435"/>
      <c r="H325" s="435">
        <f>H148</f>
        <v>0</v>
      </c>
    </row>
    <row r="326" spans="1:8" ht="21.75" customHeight="1">
      <c r="A326" s="385" t="s">
        <v>645</v>
      </c>
      <c r="B326" s="434" t="s">
        <v>746</v>
      </c>
      <c r="D326" s="66"/>
      <c r="F326" s="417"/>
      <c r="G326" s="435"/>
      <c r="H326" s="435">
        <f>H198</f>
        <v>0</v>
      </c>
    </row>
    <row r="327" spans="1:8" ht="22.5" customHeight="1">
      <c r="A327" s="385" t="s">
        <v>672</v>
      </c>
      <c r="B327" s="434" t="s">
        <v>747</v>
      </c>
      <c r="D327" s="66"/>
      <c r="F327" s="417"/>
      <c r="G327" s="435"/>
      <c r="H327" s="435">
        <f>H258</f>
        <v>0</v>
      </c>
    </row>
    <row r="328" spans="1:8" ht="23.25" customHeight="1">
      <c r="A328" s="385" t="s">
        <v>705</v>
      </c>
      <c r="B328" s="434" t="s">
        <v>748</v>
      </c>
      <c r="D328" s="66"/>
      <c r="F328" s="417"/>
      <c r="G328" s="435"/>
      <c r="H328" s="435">
        <f>H278</f>
        <v>0</v>
      </c>
    </row>
    <row r="329" spans="1:8" ht="24" customHeight="1">
      <c r="A329" s="385" t="s">
        <v>719</v>
      </c>
      <c r="B329" s="434" t="s">
        <v>749</v>
      </c>
      <c r="D329" s="66"/>
      <c r="F329" s="417"/>
      <c r="G329" s="435"/>
      <c r="H329" s="435">
        <f>H314</f>
        <v>0</v>
      </c>
    </row>
    <row r="330" spans="1:8" ht="27.75" customHeight="1">
      <c r="A330" s="385" t="s">
        <v>740</v>
      </c>
      <c r="B330" s="434" t="s">
        <v>750</v>
      </c>
      <c r="D330" s="66"/>
      <c r="F330" s="417"/>
      <c r="G330" s="435"/>
      <c r="H330" s="435">
        <f>H319</f>
        <v>0</v>
      </c>
    </row>
    <row r="331" spans="1:8" ht="28.5" customHeight="1">
      <c r="A331" s="385"/>
      <c r="B331" s="434"/>
      <c r="C331" s="547" t="s">
        <v>751</v>
      </c>
      <c r="D331" s="547"/>
      <c r="E331" s="547"/>
      <c r="F331" s="547"/>
      <c r="G331" s="547"/>
      <c r="H331" s="415">
        <f>SUM(H324:H330)</f>
        <v>0</v>
      </c>
    </row>
    <row r="332" spans="1:8" ht="13.5">
      <c r="B332" s="223"/>
      <c r="D332" s="66"/>
      <c r="F332" s="58"/>
      <c r="G332" s="176"/>
    </row>
    <row r="333" spans="1:8" ht="13.5">
      <c r="B333" s="223"/>
      <c r="D333" s="66"/>
      <c r="F333" s="58"/>
      <c r="G333" s="176"/>
    </row>
    <row r="334" spans="1:8" ht="13.5">
      <c r="B334" s="223"/>
      <c r="D334" s="66"/>
      <c r="F334" s="58"/>
      <c r="G334" s="176"/>
    </row>
    <row r="335" spans="1:8" ht="13.5">
      <c r="D335" s="66"/>
      <c r="F335" s="436"/>
      <c r="G335" s="352"/>
      <c r="H335" s="169"/>
    </row>
    <row r="336" spans="1:8" ht="13.5" customHeight="1">
      <c r="B336" s="224"/>
      <c r="D336" s="66"/>
      <c r="F336" s="548" t="s">
        <v>234</v>
      </c>
      <c r="G336" s="548"/>
      <c r="H336" s="548"/>
    </row>
    <row r="337" spans="2:7" ht="13.5">
      <c r="B337" s="45"/>
      <c r="D337" s="66"/>
      <c r="F337" s="58"/>
      <c r="G337" s="176"/>
    </row>
    <row r="338" spans="2:7" ht="13.5">
      <c r="B338" s="227"/>
      <c r="D338" s="66"/>
      <c r="F338" s="58"/>
      <c r="G338" s="176"/>
    </row>
    <row r="339" spans="2:7" ht="13.5">
      <c r="B339" s="334"/>
      <c r="D339" s="66"/>
      <c r="F339" s="58"/>
      <c r="G339" s="176"/>
    </row>
    <row r="340" spans="2:7" ht="13.5">
      <c r="B340" s="227"/>
      <c r="D340" s="66"/>
      <c r="F340" s="58"/>
      <c r="G340" s="176"/>
    </row>
  </sheetData>
  <mergeCells count="14">
    <mergeCell ref="C196:G196"/>
    <mergeCell ref="A2:H2"/>
    <mergeCell ref="A3:H3"/>
    <mergeCell ref="C73:G73"/>
    <mergeCell ref="C75:G75"/>
    <mergeCell ref="C148:G148"/>
    <mergeCell ref="C331:G331"/>
    <mergeCell ref="F336:H336"/>
    <mergeCell ref="C198:G198"/>
    <mergeCell ref="C256:G256"/>
    <mergeCell ref="C258:G258"/>
    <mergeCell ref="C278:G278"/>
    <mergeCell ref="C314:G314"/>
    <mergeCell ref="C319:G319"/>
  </mergeCells>
  <pageMargins left="0.7" right="0.7" top="0.75" bottom="0.75" header="0.3" footer="0.3"/>
  <pageSetup scale="80" orientation="portrait" horizontalDpi="1200" verticalDpi="1200" r:id="rId1"/>
  <rowBreaks count="1" manualBreakCount="1">
    <brk id="99"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view="pageBreakPreview" topLeftCell="A74" zoomScale="124" zoomScaleNormal="100" zoomScaleSheetLayoutView="124" workbookViewId="0">
      <selection activeCell="E92" sqref="E92"/>
    </sheetView>
  </sheetViews>
  <sheetFormatPr defaultRowHeight="14.25"/>
  <cols>
    <col min="1" max="1" width="4.83203125" style="438" bestFit="1" customWidth="1"/>
    <col min="2" max="2" width="67.5" style="438" customWidth="1"/>
    <col min="3" max="3" width="12.33203125" style="438" bestFit="1" customWidth="1"/>
    <col min="4" max="4" width="21.6640625" style="438" customWidth="1"/>
    <col min="5" max="5" width="14.83203125" style="438" bestFit="1" customWidth="1"/>
    <col min="6" max="6" width="23.33203125" style="438" customWidth="1"/>
    <col min="7" max="8" width="9.33203125" style="438"/>
    <col min="9" max="9" width="11.5" style="438" customWidth="1"/>
    <col min="10" max="16384" width="9.33203125" style="438"/>
  </cols>
  <sheetData>
    <row r="1" spans="1:9" ht="64.5" customHeight="1">
      <c r="A1" s="437"/>
      <c r="B1" s="552" t="s">
        <v>752</v>
      </c>
      <c r="C1" s="552"/>
      <c r="D1" s="552"/>
      <c r="E1" s="552"/>
      <c r="F1" s="552"/>
    </row>
    <row r="2" spans="1:9" ht="25.5">
      <c r="A2" s="439"/>
      <c r="B2" s="440" t="s">
        <v>753</v>
      </c>
      <c r="C2" s="440" t="s">
        <v>754</v>
      </c>
      <c r="D2" s="441" t="s">
        <v>755</v>
      </c>
      <c r="E2" s="440" t="s">
        <v>756</v>
      </c>
      <c r="F2" s="440" t="s">
        <v>757</v>
      </c>
    </row>
    <row r="3" spans="1:9">
      <c r="A3" s="442" t="s">
        <v>525</v>
      </c>
      <c r="B3" s="443" t="s">
        <v>758</v>
      </c>
      <c r="C3" s="440"/>
      <c r="D3" s="441"/>
      <c r="E3" s="441"/>
      <c r="F3" s="441"/>
    </row>
    <row r="4" spans="1:9">
      <c r="A4" s="439" t="s">
        <v>759</v>
      </c>
      <c r="B4" s="444" t="s">
        <v>760</v>
      </c>
      <c r="C4" s="440"/>
      <c r="D4" s="441"/>
      <c r="E4" s="441"/>
      <c r="F4" s="441"/>
    </row>
    <row r="5" spans="1:9" ht="123.75" customHeight="1">
      <c r="A5" s="439"/>
      <c r="B5" s="444" t="s">
        <v>761</v>
      </c>
      <c r="C5" s="440" t="s">
        <v>296</v>
      </c>
      <c r="D5" s="445">
        <v>327.92</v>
      </c>
      <c r="E5" s="445"/>
      <c r="F5" s="445">
        <f>E5*D5</f>
        <v>0</v>
      </c>
    </row>
    <row r="6" spans="1:9">
      <c r="A6" s="439" t="s">
        <v>762</v>
      </c>
      <c r="B6" s="444" t="s">
        <v>763</v>
      </c>
      <c r="C6" s="440"/>
      <c r="D6" s="446"/>
      <c r="E6" s="446"/>
      <c r="F6" s="446"/>
    </row>
    <row r="7" spans="1:9" ht="122.25" customHeight="1">
      <c r="A7" s="439"/>
      <c r="B7" s="444" t="s">
        <v>764</v>
      </c>
      <c r="C7" s="441" t="s">
        <v>667</v>
      </c>
      <c r="D7" s="445">
        <v>266.07</v>
      </c>
      <c r="E7" s="445"/>
      <c r="F7" s="445">
        <f>E7*D7</f>
        <v>0</v>
      </c>
    </row>
    <row r="8" spans="1:9">
      <c r="A8" s="439"/>
      <c r="B8" s="553" t="s">
        <v>765</v>
      </c>
      <c r="C8" s="554"/>
      <c r="D8" s="554"/>
      <c r="E8" s="555"/>
      <c r="F8" s="447">
        <f>F5+F7</f>
        <v>0</v>
      </c>
    </row>
    <row r="9" spans="1:9" s="450" customFormat="1">
      <c r="A9" s="448" t="s">
        <v>279</v>
      </c>
      <c r="B9" s="443" t="s">
        <v>766</v>
      </c>
      <c r="C9" s="449"/>
      <c r="D9" s="447"/>
      <c r="E9" s="447"/>
      <c r="F9" s="447"/>
      <c r="I9" s="438"/>
    </row>
    <row r="10" spans="1:9">
      <c r="A10" s="451" t="s">
        <v>767</v>
      </c>
      <c r="B10" s="444" t="s">
        <v>768</v>
      </c>
      <c r="C10" s="441"/>
      <c r="D10" s="446"/>
      <c r="E10" s="446"/>
      <c r="F10" s="446"/>
    </row>
    <row r="11" spans="1:9" ht="111.75" customHeight="1">
      <c r="A11" s="451"/>
      <c r="B11" s="444" t="s">
        <v>769</v>
      </c>
      <c r="C11" s="441" t="s">
        <v>770</v>
      </c>
      <c r="D11" s="445">
        <v>364.39</v>
      </c>
      <c r="E11" s="445"/>
      <c r="F11" s="445">
        <f>E11*D11</f>
        <v>0</v>
      </c>
    </row>
    <row r="12" spans="1:9">
      <c r="A12" s="452" t="s">
        <v>771</v>
      </c>
      <c r="B12" s="444" t="s">
        <v>772</v>
      </c>
      <c r="C12" s="441"/>
      <c r="D12" s="445"/>
      <c r="E12" s="445"/>
      <c r="F12" s="445"/>
    </row>
    <row r="13" spans="1:9" ht="100.5" customHeight="1">
      <c r="A13" s="452"/>
      <c r="B13" s="444" t="s">
        <v>773</v>
      </c>
      <c r="C13" s="441" t="s">
        <v>770</v>
      </c>
      <c r="D13" s="445">
        <v>52.51</v>
      </c>
      <c r="E13" s="445"/>
      <c r="F13" s="445">
        <f>E13*D13</f>
        <v>0</v>
      </c>
    </row>
    <row r="14" spans="1:9">
      <c r="A14" s="453" t="s">
        <v>774</v>
      </c>
      <c r="B14" s="444" t="s">
        <v>775</v>
      </c>
      <c r="C14" s="441"/>
      <c r="D14" s="445"/>
      <c r="E14" s="445"/>
      <c r="F14" s="445"/>
    </row>
    <row r="15" spans="1:9" ht="135" customHeight="1">
      <c r="A15" s="451"/>
      <c r="B15" s="444" t="s">
        <v>776</v>
      </c>
      <c r="C15" s="441" t="s">
        <v>770</v>
      </c>
      <c r="D15" s="445">
        <v>95.55</v>
      </c>
      <c r="E15" s="445"/>
      <c r="F15" s="445">
        <f>E15*D15</f>
        <v>0</v>
      </c>
    </row>
    <row r="16" spans="1:9">
      <c r="A16" s="451" t="s">
        <v>281</v>
      </c>
      <c r="B16" s="444" t="s">
        <v>777</v>
      </c>
      <c r="C16" s="441"/>
      <c r="D16" s="445"/>
      <c r="E16" s="445"/>
      <c r="F16" s="445"/>
    </row>
    <row r="17" spans="1:9" ht="99" customHeight="1">
      <c r="A17" s="451"/>
      <c r="B17" s="444" t="s">
        <v>778</v>
      </c>
      <c r="C17" s="441" t="s">
        <v>667</v>
      </c>
      <c r="D17" s="445">
        <v>1523.73</v>
      </c>
      <c r="E17" s="445"/>
      <c r="F17" s="445">
        <f>E17*D17</f>
        <v>0</v>
      </c>
    </row>
    <row r="18" spans="1:9" ht="23.25" customHeight="1">
      <c r="A18" s="451" t="s">
        <v>286</v>
      </c>
      <c r="B18" s="444" t="s">
        <v>779</v>
      </c>
      <c r="C18" s="441"/>
      <c r="D18" s="445"/>
      <c r="E18" s="445"/>
      <c r="F18" s="445"/>
    </row>
    <row r="19" spans="1:9" ht="51" customHeight="1">
      <c r="A19" s="451"/>
      <c r="B19" s="444" t="s">
        <v>780</v>
      </c>
      <c r="C19" s="441" t="s">
        <v>770</v>
      </c>
      <c r="D19" s="445">
        <v>416.9</v>
      </c>
      <c r="E19" s="445"/>
      <c r="F19" s="445">
        <f>E19*D19</f>
        <v>0</v>
      </c>
    </row>
    <row r="20" spans="1:9" ht="19.5" customHeight="1">
      <c r="A20" s="451" t="s">
        <v>288</v>
      </c>
      <c r="B20" s="444" t="s">
        <v>781</v>
      </c>
      <c r="C20" s="441"/>
      <c r="D20" s="445"/>
      <c r="E20" s="445"/>
      <c r="F20" s="445"/>
    </row>
    <row r="21" spans="1:9" ht="89.25" customHeight="1">
      <c r="A21" s="451"/>
      <c r="B21" s="444" t="s">
        <v>782</v>
      </c>
      <c r="C21" s="441" t="s">
        <v>770</v>
      </c>
      <c r="D21" s="445">
        <v>130</v>
      </c>
      <c r="E21" s="445"/>
      <c r="F21" s="445">
        <f>E21*D21</f>
        <v>0</v>
      </c>
    </row>
    <row r="22" spans="1:9">
      <c r="A22" s="451" t="s">
        <v>290</v>
      </c>
      <c r="B22" s="454" t="s">
        <v>783</v>
      </c>
      <c r="C22" s="441"/>
      <c r="D22" s="445"/>
      <c r="E22" s="445"/>
      <c r="F22" s="445"/>
    </row>
    <row r="23" spans="1:9" ht="94.5" customHeight="1">
      <c r="A23" s="451"/>
      <c r="B23" s="455" t="s">
        <v>784</v>
      </c>
      <c r="C23" s="441" t="s">
        <v>667</v>
      </c>
      <c r="D23" s="445">
        <v>510</v>
      </c>
      <c r="E23" s="445"/>
      <c r="F23" s="445">
        <f>E23*D23</f>
        <v>0</v>
      </c>
    </row>
    <row r="24" spans="1:9" s="450" customFormat="1">
      <c r="A24" s="448"/>
      <c r="B24" s="556" t="s">
        <v>785</v>
      </c>
      <c r="C24" s="557"/>
      <c r="D24" s="557"/>
      <c r="E24" s="558"/>
      <c r="F24" s="447">
        <f>SUM(F11:F23)</f>
        <v>0</v>
      </c>
      <c r="I24" s="438"/>
    </row>
    <row r="25" spans="1:9" s="450" customFormat="1">
      <c r="A25" s="448" t="s">
        <v>301</v>
      </c>
      <c r="B25" s="443" t="s">
        <v>786</v>
      </c>
      <c r="C25" s="449"/>
      <c r="D25" s="447"/>
      <c r="E25" s="447"/>
      <c r="F25" s="447"/>
      <c r="I25" s="438"/>
    </row>
    <row r="26" spans="1:9" ht="34.5" customHeight="1">
      <c r="A26" s="451" t="s">
        <v>787</v>
      </c>
      <c r="B26" s="444" t="s">
        <v>788</v>
      </c>
      <c r="C26" s="441"/>
      <c r="D26" s="446"/>
      <c r="E26" s="446"/>
      <c r="F26" s="446"/>
    </row>
    <row r="27" spans="1:9" ht="113.25" customHeight="1">
      <c r="A27" s="451"/>
      <c r="B27" s="444" t="s">
        <v>789</v>
      </c>
      <c r="C27" s="441" t="s">
        <v>770</v>
      </c>
      <c r="D27" s="445">
        <v>315.63</v>
      </c>
      <c r="E27" s="445"/>
      <c r="F27" s="445">
        <f t="shared" ref="F27:F75" si="0">E27*D27</f>
        <v>0</v>
      </c>
    </row>
    <row r="28" spans="1:9" ht="20.25" customHeight="1">
      <c r="A28" s="451" t="s">
        <v>790</v>
      </c>
      <c r="B28" s="444" t="s">
        <v>791</v>
      </c>
      <c r="C28" s="452"/>
      <c r="D28" s="445"/>
      <c r="E28" s="445"/>
      <c r="F28" s="445"/>
    </row>
    <row r="29" spans="1:9" ht="102.75" customHeight="1">
      <c r="A29" s="451"/>
      <c r="B29" s="455" t="s">
        <v>792</v>
      </c>
      <c r="C29" s="456" t="s">
        <v>296</v>
      </c>
      <c r="D29" s="445">
        <v>371</v>
      </c>
      <c r="E29" s="445"/>
      <c r="F29" s="445">
        <f t="shared" si="0"/>
        <v>0</v>
      </c>
    </row>
    <row r="30" spans="1:9" ht="19.5" customHeight="1">
      <c r="A30" s="451" t="s">
        <v>303</v>
      </c>
      <c r="B30" s="444" t="s">
        <v>793</v>
      </c>
      <c r="C30" s="452"/>
      <c r="D30" s="445"/>
      <c r="E30" s="445"/>
      <c r="F30" s="445"/>
    </row>
    <row r="31" spans="1:9" ht="101.25" customHeight="1">
      <c r="A31" s="451"/>
      <c r="B31" s="457" t="s">
        <v>794</v>
      </c>
      <c r="C31" s="456" t="s">
        <v>296</v>
      </c>
      <c r="D31" s="445">
        <v>364</v>
      </c>
      <c r="E31" s="445"/>
      <c r="F31" s="445">
        <f t="shared" si="0"/>
        <v>0</v>
      </c>
    </row>
    <row r="32" spans="1:9" ht="36.75" customHeight="1">
      <c r="A32" s="451" t="s">
        <v>306</v>
      </c>
      <c r="B32" s="458" t="s">
        <v>795</v>
      </c>
      <c r="C32" s="441"/>
      <c r="D32" s="445"/>
      <c r="E32" s="445"/>
      <c r="F32" s="445"/>
    </row>
    <row r="33" spans="1:6" ht="75" customHeight="1">
      <c r="A33" s="451"/>
      <c r="B33" s="455" t="s">
        <v>796</v>
      </c>
      <c r="C33" s="441" t="s">
        <v>667</v>
      </c>
      <c r="D33" s="445">
        <v>553</v>
      </c>
      <c r="E33" s="445"/>
      <c r="F33" s="445">
        <f t="shared" ref="F33" si="1">E33*D33</f>
        <v>0</v>
      </c>
    </row>
    <row r="34" spans="1:6" ht="39" customHeight="1">
      <c r="A34" s="451" t="s">
        <v>308</v>
      </c>
      <c r="B34" s="458" t="s">
        <v>797</v>
      </c>
      <c r="C34" s="441"/>
      <c r="D34" s="445"/>
      <c r="E34" s="445"/>
      <c r="F34" s="445"/>
    </row>
    <row r="35" spans="1:6" ht="110.25" customHeight="1">
      <c r="A35" s="451"/>
      <c r="B35" s="455" t="s">
        <v>798</v>
      </c>
      <c r="C35" s="441" t="s">
        <v>770</v>
      </c>
      <c r="D35" s="445">
        <v>137.4</v>
      </c>
      <c r="E35" s="445"/>
      <c r="F35" s="445">
        <f t="shared" si="0"/>
        <v>0</v>
      </c>
    </row>
    <row r="36" spans="1:6" ht="23.25" customHeight="1">
      <c r="A36" s="451" t="s">
        <v>310</v>
      </c>
      <c r="B36" s="444" t="s">
        <v>799</v>
      </c>
      <c r="C36" s="441"/>
      <c r="D36" s="445"/>
      <c r="E36" s="445"/>
      <c r="F36" s="445"/>
    </row>
    <row r="37" spans="1:6" ht="82.5" customHeight="1">
      <c r="A37" s="451"/>
      <c r="B37" s="444" t="s">
        <v>800</v>
      </c>
      <c r="C37" s="441" t="s">
        <v>667</v>
      </c>
      <c r="D37" s="459">
        <v>623.16999999999996</v>
      </c>
      <c r="E37" s="445"/>
      <c r="F37" s="445">
        <f t="shared" si="0"/>
        <v>0</v>
      </c>
    </row>
    <row r="38" spans="1:6">
      <c r="A38" s="451" t="s">
        <v>312</v>
      </c>
      <c r="B38" s="444" t="s">
        <v>801</v>
      </c>
      <c r="C38" s="441"/>
      <c r="D38" s="459"/>
      <c r="E38" s="445"/>
      <c r="F38" s="445"/>
    </row>
    <row r="39" spans="1:6" ht="87.75" customHeight="1">
      <c r="A39" s="451"/>
      <c r="B39" s="444" t="s">
        <v>802</v>
      </c>
      <c r="C39" s="441" t="s">
        <v>667</v>
      </c>
      <c r="D39" s="459">
        <v>92.84</v>
      </c>
      <c r="E39" s="445"/>
      <c r="F39" s="445">
        <f t="shared" ref="F39" si="2">E39*D39</f>
        <v>0</v>
      </c>
    </row>
    <row r="40" spans="1:6" ht="21.75" customHeight="1">
      <c r="A40" s="451" t="s">
        <v>314</v>
      </c>
      <c r="B40" s="444" t="s">
        <v>803</v>
      </c>
      <c r="C40" s="441"/>
      <c r="D40" s="459"/>
      <c r="E40" s="445"/>
      <c r="F40" s="445"/>
    </row>
    <row r="41" spans="1:6" ht="90" customHeight="1">
      <c r="A41" s="451"/>
      <c r="B41" s="444" t="s">
        <v>804</v>
      </c>
      <c r="C41" s="441" t="s">
        <v>667</v>
      </c>
      <c r="D41" s="459">
        <v>716.01</v>
      </c>
      <c r="E41" s="445"/>
      <c r="F41" s="445">
        <f t="shared" si="0"/>
        <v>0</v>
      </c>
    </row>
    <row r="42" spans="1:6" ht="25.5" customHeight="1">
      <c r="A42" s="451" t="s">
        <v>316</v>
      </c>
      <c r="B42" s="444" t="s">
        <v>805</v>
      </c>
      <c r="C42" s="441"/>
      <c r="D42" s="445"/>
      <c r="E42" s="445"/>
      <c r="F42" s="445"/>
    </row>
    <row r="43" spans="1:6" ht="73.5" customHeight="1">
      <c r="A43" s="451"/>
      <c r="B43" s="444" t="s">
        <v>806</v>
      </c>
      <c r="C43" s="441" t="s">
        <v>667</v>
      </c>
      <c r="D43" s="445">
        <v>526.89</v>
      </c>
      <c r="E43" s="445"/>
      <c r="F43" s="445">
        <f t="shared" si="0"/>
        <v>0</v>
      </c>
    </row>
    <row r="44" spans="1:6">
      <c r="A44" s="451" t="s">
        <v>807</v>
      </c>
      <c r="B44" s="444" t="s">
        <v>808</v>
      </c>
      <c r="C44" s="441"/>
      <c r="D44" s="445"/>
      <c r="E44" s="445"/>
      <c r="F44" s="445"/>
    </row>
    <row r="45" spans="1:6" ht="72.75" customHeight="1">
      <c r="A45" s="451"/>
      <c r="B45" s="444" t="s">
        <v>809</v>
      </c>
      <c r="C45" s="441" t="s">
        <v>667</v>
      </c>
      <c r="D45" s="445">
        <v>129.29</v>
      </c>
      <c r="E45" s="445"/>
      <c r="F45" s="445">
        <f t="shared" si="0"/>
        <v>0</v>
      </c>
    </row>
    <row r="46" spans="1:6">
      <c r="A46" s="451" t="s">
        <v>320</v>
      </c>
      <c r="B46" s="444" t="s">
        <v>810</v>
      </c>
      <c r="C46" s="441"/>
      <c r="D46" s="445"/>
      <c r="E46" s="445"/>
      <c r="F46" s="445"/>
    </row>
    <row r="47" spans="1:6" ht="87.75" customHeight="1">
      <c r="A47" s="451"/>
      <c r="B47" s="444" t="s">
        <v>811</v>
      </c>
      <c r="C47" s="441" t="s">
        <v>667</v>
      </c>
      <c r="D47" s="445">
        <v>24.21</v>
      </c>
      <c r="E47" s="445"/>
      <c r="F47" s="445">
        <f t="shared" si="0"/>
        <v>0</v>
      </c>
    </row>
    <row r="48" spans="1:6">
      <c r="A48" s="451" t="s">
        <v>322</v>
      </c>
      <c r="B48" s="444" t="s">
        <v>812</v>
      </c>
      <c r="C48" s="441"/>
      <c r="D48" s="445"/>
      <c r="E48" s="445"/>
      <c r="F48" s="445"/>
    </row>
    <row r="49" spans="1:9" ht="49.5" customHeight="1">
      <c r="A49" s="451"/>
      <c r="B49" s="444" t="s">
        <v>813</v>
      </c>
      <c r="C49" s="441"/>
      <c r="D49" s="445">
        <v>54.9</v>
      </c>
      <c r="E49" s="445"/>
      <c r="F49" s="445">
        <f t="shared" si="0"/>
        <v>0</v>
      </c>
    </row>
    <row r="50" spans="1:9" s="450" customFormat="1">
      <c r="A50" s="448"/>
      <c r="B50" s="556" t="s">
        <v>814</v>
      </c>
      <c r="C50" s="557"/>
      <c r="D50" s="557"/>
      <c r="E50" s="558"/>
      <c r="F50" s="447">
        <f>SUM(F27:F49)</f>
        <v>0</v>
      </c>
      <c r="I50" s="438"/>
    </row>
    <row r="51" spans="1:9" s="450" customFormat="1">
      <c r="A51" s="448" t="s">
        <v>328</v>
      </c>
      <c r="B51" s="443" t="s">
        <v>815</v>
      </c>
      <c r="C51" s="449"/>
      <c r="D51" s="447"/>
      <c r="E51" s="447"/>
      <c r="F51" s="447"/>
      <c r="I51" s="438"/>
    </row>
    <row r="52" spans="1:9" ht="17.25" customHeight="1">
      <c r="A52" s="460" t="s">
        <v>816</v>
      </c>
      <c r="B52" s="461" t="s">
        <v>817</v>
      </c>
      <c r="C52" s="441"/>
      <c r="D52" s="446"/>
      <c r="E52" s="446"/>
      <c r="F52" s="446"/>
    </row>
    <row r="53" spans="1:9" ht="162.75" customHeight="1">
      <c r="A53" s="451"/>
      <c r="B53" s="462" t="s">
        <v>818</v>
      </c>
      <c r="C53" s="441" t="s">
        <v>296</v>
      </c>
      <c r="D53" s="445">
        <v>442.32</v>
      </c>
      <c r="E53" s="445"/>
      <c r="F53" s="445">
        <f t="shared" si="0"/>
        <v>0</v>
      </c>
    </row>
    <row r="54" spans="1:9">
      <c r="A54" s="451" t="s">
        <v>819</v>
      </c>
      <c r="B54" s="444" t="s">
        <v>820</v>
      </c>
      <c r="C54" s="452"/>
      <c r="D54" s="445"/>
      <c r="E54" s="445"/>
      <c r="F54" s="445"/>
    </row>
    <row r="55" spans="1:9" ht="68.25" customHeight="1">
      <c r="A55" s="451"/>
      <c r="B55" s="455" t="s">
        <v>821</v>
      </c>
      <c r="C55" s="456"/>
      <c r="D55" s="463"/>
      <c r="E55" s="445"/>
      <c r="F55" s="445"/>
    </row>
    <row r="56" spans="1:9">
      <c r="A56" s="451"/>
      <c r="B56" s="455" t="s">
        <v>822</v>
      </c>
      <c r="C56" s="452" t="s">
        <v>9</v>
      </c>
      <c r="D56" s="463">
        <v>1</v>
      </c>
      <c r="E56" s="445"/>
      <c r="F56" s="445">
        <f t="shared" si="0"/>
        <v>0</v>
      </c>
    </row>
    <row r="57" spans="1:9">
      <c r="A57" s="451"/>
      <c r="B57" s="455" t="s">
        <v>823</v>
      </c>
      <c r="C57" s="456" t="s">
        <v>9</v>
      </c>
      <c r="D57" s="463">
        <v>1</v>
      </c>
      <c r="E57" s="445"/>
      <c r="F57" s="445">
        <f t="shared" si="0"/>
        <v>0</v>
      </c>
    </row>
    <row r="58" spans="1:9">
      <c r="A58" s="451" t="s">
        <v>824</v>
      </c>
      <c r="B58" s="444" t="s">
        <v>825</v>
      </c>
      <c r="C58" s="452"/>
      <c r="D58" s="463"/>
      <c r="E58" s="445"/>
      <c r="F58" s="445"/>
    </row>
    <row r="59" spans="1:9" ht="68.25" customHeight="1">
      <c r="A59" s="451"/>
      <c r="B59" s="455" t="s">
        <v>826</v>
      </c>
      <c r="C59" s="456"/>
      <c r="D59" s="463"/>
      <c r="E59" s="445"/>
      <c r="F59" s="445"/>
    </row>
    <row r="60" spans="1:9">
      <c r="A60" s="451"/>
      <c r="B60" s="455" t="s">
        <v>827</v>
      </c>
      <c r="C60" s="452" t="s">
        <v>9</v>
      </c>
      <c r="D60" s="463">
        <v>2</v>
      </c>
      <c r="E60" s="445"/>
      <c r="F60" s="445">
        <f t="shared" si="0"/>
        <v>0</v>
      </c>
    </row>
    <row r="61" spans="1:9">
      <c r="A61" s="451"/>
      <c r="B61" s="455" t="s">
        <v>828</v>
      </c>
      <c r="C61" s="452" t="s">
        <v>9</v>
      </c>
      <c r="D61" s="463">
        <v>1</v>
      </c>
      <c r="E61" s="445"/>
      <c r="F61" s="445">
        <f t="shared" si="0"/>
        <v>0</v>
      </c>
    </row>
    <row r="62" spans="1:9">
      <c r="A62" s="451" t="s">
        <v>829</v>
      </c>
      <c r="B62" s="458" t="s">
        <v>830</v>
      </c>
      <c r="C62" s="441"/>
      <c r="D62" s="445"/>
      <c r="E62" s="445"/>
      <c r="F62" s="445"/>
    </row>
    <row r="63" spans="1:9" ht="45.75" customHeight="1">
      <c r="A63" s="451"/>
      <c r="B63" s="455" t="s">
        <v>831</v>
      </c>
      <c r="C63" s="441"/>
      <c r="D63" s="445"/>
      <c r="E63" s="445"/>
      <c r="F63" s="445"/>
    </row>
    <row r="64" spans="1:9" ht="112.5" customHeight="1">
      <c r="A64" s="451"/>
      <c r="B64" s="464" t="s">
        <v>832</v>
      </c>
      <c r="C64" s="441" t="s">
        <v>9</v>
      </c>
      <c r="D64" s="463">
        <v>2</v>
      </c>
      <c r="E64" s="445"/>
      <c r="F64" s="445">
        <f t="shared" si="0"/>
        <v>0</v>
      </c>
    </row>
    <row r="65" spans="1:9" ht="174.75" customHeight="1">
      <c r="A65" s="451"/>
      <c r="B65" s="465" t="s">
        <v>833</v>
      </c>
      <c r="C65" s="441" t="s">
        <v>9</v>
      </c>
      <c r="D65" s="463">
        <v>2</v>
      </c>
      <c r="E65" s="445"/>
      <c r="F65" s="445">
        <f t="shared" si="0"/>
        <v>0</v>
      </c>
    </row>
    <row r="66" spans="1:9" ht="150" customHeight="1">
      <c r="A66" s="451"/>
      <c r="B66" s="465" t="s">
        <v>834</v>
      </c>
      <c r="C66" s="441" t="s">
        <v>9</v>
      </c>
      <c r="D66" s="463">
        <v>1</v>
      </c>
      <c r="E66" s="445"/>
      <c r="F66" s="445">
        <f t="shared" si="0"/>
        <v>0</v>
      </c>
    </row>
    <row r="67" spans="1:9" ht="126" customHeight="1">
      <c r="A67" s="451"/>
      <c r="B67" s="464" t="s">
        <v>835</v>
      </c>
      <c r="C67" s="441"/>
      <c r="D67" s="463">
        <v>10</v>
      </c>
      <c r="E67" s="445"/>
      <c r="F67" s="445">
        <f t="shared" si="0"/>
        <v>0</v>
      </c>
    </row>
    <row r="68" spans="1:9" ht="70.5" customHeight="1">
      <c r="A68" s="451"/>
      <c r="B68" s="466" t="s">
        <v>836</v>
      </c>
      <c r="C68" s="441"/>
      <c r="D68" s="463">
        <v>10</v>
      </c>
      <c r="E68" s="445"/>
      <c r="F68" s="445">
        <f t="shared" si="0"/>
        <v>0</v>
      </c>
    </row>
    <row r="69" spans="1:9" ht="209.25" customHeight="1">
      <c r="A69" s="451"/>
      <c r="B69" s="464" t="s">
        <v>837</v>
      </c>
      <c r="C69" s="441" t="s">
        <v>9</v>
      </c>
      <c r="D69" s="463">
        <v>2</v>
      </c>
      <c r="E69" s="445"/>
      <c r="F69" s="445">
        <f t="shared" si="0"/>
        <v>0</v>
      </c>
    </row>
    <row r="70" spans="1:9">
      <c r="A70" s="451" t="s">
        <v>330</v>
      </c>
      <c r="B70" s="466" t="s">
        <v>838</v>
      </c>
      <c r="C70" s="467"/>
      <c r="D70" s="468"/>
      <c r="E70" s="469"/>
      <c r="F70" s="445"/>
    </row>
    <row r="71" spans="1:9" ht="181.5" customHeight="1">
      <c r="A71" s="451"/>
      <c r="B71" s="455" t="s">
        <v>839</v>
      </c>
      <c r="C71" s="441" t="s">
        <v>9</v>
      </c>
      <c r="D71" s="463">
        <v>1</v>
      </c>
      <c r="E71" s="445"/>
      <c r="F71" s="445">
        <f t="shared" si="0"/>
        <v>0</v>
      </c>
    </row>
    <row r="72" spans="1:9">
      <c r="A72" s="451" t="s">
        <v>840</v>
      </c>
      <c r="B72" s="466" t="s">
        <v>841</v>
      </c>
      <c r="C72" s="441"/>
      <c r="D72" s="463"/>
      <c r="E72" s="445"/>
      <c r="F72" s="445"/>
    </row>
    <row r="73" spans="1:9" ht="44.25" customHeight="1">
      <c r="A73" s="451"/>
      <c r="B73" s="466" t="s">
        <v>842</v>
      </c>
      <c r="C73" s="441" t="s">
        <v>296</v>
      </c>
      <c r="D73" s="463">
        <v>2</v>
      </c>
      <c r="E73" s="445"/>
      <c r="F73" s="445">
        <f t="shared" si="0"/>
        <v>0</v>
      </c>
    </row>
    <row r="74" spans="1:9">
      <c r="A74" s="451" t="s">
        <v>843</v>
      </c>
      <c r="B74" s="444" t="s">
        <v>844</v>
      </c>
      <c r="C74" s="441"/>
      <c r="D74" s="463"/>
      <c r="E74" s="445"/>
      <c r="F74" s="445"/>
    </row>
    <row r="75" spans="1:9" ht="93" customHeight="1">
      <c r="A75" s="451"/>
      <c r="B75" s="455" t="s">
        <v>845</v>
      </c>
      <c r="C75" s="441" t="s">
        <v>9</v>
      </c>
      <c r="D75" s="463">
        <v>1</v>
      </c>
      <c r="E75" s="445"/>
      <c r="F75" s="445">
        <f t="shared" si="0"/>
        <v>0</v>
      </c>
    </row>
    <row r="76" spans="1:9">
      <c r="A76" s="451" t="s">
        <v>846</v>
      </c>
      <c r="B76" s="466" t="s">
        <v>847</v>
      </c>
      <c r="C76" s="441"/>
      <c r="D76" s="463"/>
      <c r="E76" s="445"/>
      <c r="F76" s="445"/>
    </row>
    <row r="77" spans="1:9" ht="63.75">
      <c r="A77" s="451"/>
      <c r="B77" s="466" t="s">
        <v>848</v>
      </c>
      <c r="C77" s="441" t="s">
        <v>9</v>
      </c>
      <c r="D77" s="463">
        <v>5</v>
      </c>
      <c r="E77" s="445"/>
      <c r="F77" s="445">
        <f t="shared" ref="F77" si="3">E77*D77</f>
        <v>0</v>
      </c>
    </row>
    <row r="78" spans="1:9" s="450" customFormat="1">
      <c r="A78" s="470"/>
      <c r="B78" s="553" t="s">
        <v>849</v>
      </c>
      <c r="C78" s="554"/>
      <c r="D78" s="554"/>
      <c r="E78" s="555"/>
      <c r="F78" s="471">
        <f>SUM(F53:F77)</f>
        <v>0</v>
      </c>
      <c r="I78" s="438"/>
    </row>
    <row r="79" spans="1:9">
      <c r="A79" s="472"/>
      <c r="B79" s="472"/>
      <c r="C79" s="472"/>
      <c r="D79" s="472"/>
      <c r="E79" s="472"/>
      <c r="F79" s="472"/>
    </row>
    <row r="80" spans="1:9">
      <c r="A80" s="438" t="s">
        <v>247</v>
      </c>
    </row>
    <row r="82" spans="1:6">
      <c r="A82" s="438" t="s">
        <v>557</v>
      </c>
      <c r="B82" s="438" t="s">
        <v>758</v>
      </c>
      <c r="D82" s="473"/>
      <c r="F82" s="473">
        <f>F8</f>
        <v>0</v>
      </c>
    </row>
    <row r="83" spans="1:6">
      <c r="A83" s="438" t="s">
        <v>580</v>
      </c>
      <c r="B83" s="438" t="s">
        <v>850</v>
      </c>
      <c r="D83" s="473"/>
      <c r="F83" s="473">
        <f>F24</f>
        <v>0</v>
      </c>
    </row>
    <row r="84" spans="1:6">
      <c r="A84" s="438" t="s">
        <v>12</v>
      </c>
      <c r="B84" s="438" t="s">
        <v>851</v>
      </c>
      <c r="D84" s="473"/>
      <c r="F84" s="473">
        <f>F50</f>
        <v>0</v>
      </c>
    </row>
    <row r="85" spans="1:6">
      <c r="A85" s="474" t="s">
        <v>14</v>
      </c>
      <c r="B85" s="474" t="s">
        <v>815</v>
      </c>
      <c r="C85" s="474"/>
      <c r="D85" s="475"/>
      <c r="E85" s="474"/>
      <c r="F85" s="475">
        <f>F78</f>
        <v>0</v>
      </c>
    </row>
    <row r="86" spans="1:6" s="450" customFormat="1" ht="18.75" customHeight="1">
      <c r="B86" s="450" t="s">
        <v>852</v>
      </c>
      <c r="D86" s="476"/>
      <c r="F86" s="476">
        <f>SUM(F82:F85)</f>
        <v>0</v>
      </c>
    </row>
    <row r="90" spans="1:6">
      <c r="E90" s="474"/>
      <c r="F90" s="474"/>
    </row>
    <row r="91" spans="1:6">
      <c r="E91" s="551" t="s">
        <v>234</v>
      </c>
      <c r="F91" s="551"/>
    </row>
  </sheetData>
  <mergeCells count="6">
    <mergeCell ref="E91:F91"/>
    <mergeCell ref="B1:F1"/>
    <mergeCell ref="B8:E8"/>
    <mergeCell ref="B24:E24"/>
    <mergeCell ref="B50:E50"/>
    <mergeCell ref="B78:E78"/>
  </mergeCells>
  <pageMargins left="0.7" right="0.7" top="0.75" bottom="0.75" header="0.3" footer="0.3"/>
  <pageSetup scale="77" orientation="portrait" horizontalDpi="1200" verticalDpi="1200" r:id="rId1"/>
  <rowBreaks count="3" manualBreakCount="3">
    <brk id="31" max="16383" man="1"/>
    <brk id="47" max="16383" man="1"/>
    <brk id="73"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2"/>
  <sheetViews>
    <sheetView tabSelected="1" view="pageBreakPreview" topLeftCell="A3" zoomScale="98" zoomScaleNormal="100" zoomScaleSheetLayoutView="98" workbookViewId="0">
      <selection activeCell="F14" sqref="F14"/>
    </sheetView>
  </sheetViews>
  <sheetFormatPr defaultRowHeight="12.75"/>
  <cols>
    <col min="1" max="1" width="6.83203125" style="179" customWidth="1"/>
    <col min="2" max="2" width="54.1640625" style="163" customWidth="1"/>
    <col min="3" max="3" width="5.83203125" style="177" customWidth="1"/>
    <col min="4" max="4" width="10.83203125" style="79" customWidth="1"/>
    <col min="5" max="5" width="2.83203125" style="177" customWidth="1"/>
    <col min="6" max="6" width="13.83203125" style="182" customWidth="1"/>
    <col min="7" max="7" width="2.33203125" style="177" customWidth="1"/>
    <col min="8" max="8" width="19.5" style="178" customWidth="1"/>
    <col min="9" max="9" width="38.83203125" style="174" hidden="1" customWidth="1"/>
    <col min="10" max="26" width="9.33203125" style="174" hidden="1" customWidth="1"/>
    <col min="27" max="42" width="0" style="174" hidden="1" customWidth="1"/>
    <col min="43" max="16384" width="9.33203125" style="174"/>
  </cols>
  <sheetData>
    <row r="1" spans="1:24" s="267" customFormat="1" ht="15.75">
      <c r="A1" s="544" t="s">
        <v>277</v>
      </c>
      <c r="B1" s="544"/>
      <c r="C1" s="544"/>
      <c r="D1" s="544"/>
      <c r="E1" s="544"/>
      <c r="F1" s="544"/>
      <c r="G1" s="544"/>
      <c r="H1" s="544"/>
    </row>
    <row r="2" spans="1:24" s="267" customFormat="1" ht="45.75" customHeight="1">
      <c r="A2" s="546" t="s">
        <v>853</v>
      </c>
      <c r="B2" s="559"/>
      <c r="C2" s="559"/>
      <c r="D2" s="559"/>
      <c r="E2" s="559"/>
      <c r="F2" s="559"/>
      <c r="G2" s="559"/>
      <c r="H2" s="559"/>
    </row>
    <row r="3" spans="1:24" s="267" customFormat="1" ht="16.5">
      <c r="A3" s="477"/>
      <c r="B3" s="478"/>
      <c r="C3" s="478"/>
      <c r="D3" s="478"/>
      <c r="E3" s="478"/>
      <c r="F3" s="478"/>
      <c r="G3" s="478"/>
      <c r="H3" s="478"/>
    </row>
    <row r="4" spans="1:24" s="359" customFormat="1">
      <c r="A4" s="316" t="s">
        <v>1</v>
      </c>
      <c r="B4" s="317" t="s">
        <v>2</v>
      </c>
      <c r="C4" s="318" t="s">
        <v>3</v>
      </c>
      <c r="D4" s="319" t="s">
        <v>4</v>
      </c>
      <c r="E4" s="318"/>
      <c r="F4" s="320" t="s">
        <v>5</v>
      </c>
      <c r="G4" s="318"/>
      <c r="H4" s="321" t="s">
        <v>6</v>
      </c>
    </row>
    <row r="5" spans="1:24">
      <c r="B5" s="15"/>
      <c r="C5" s="16"/>
      <c r="D5" s="183"/>
      <c r="E5" s="16"/>
      <c r="F5" s="51"/>
      <c r="G5" s="16"/>
      <c r="H5" s="17"/>
    </row>
    <row r="6" spans="1:24" ht="51">
      <c r="A6" s="179" t="s">
        <v>525</v>
      </c>
      <c r="B6" s="164" t="s">
        <v>854</v>
      </c>
      <c r="C6" s="177" t="s">
        <v>9</v>
      </c>
      <c r="D6" s="183">
        <v>8</v>
      </c>
      <c r="E6" s="177" t="s">
        <v>7</v>
      </c>
      <c r="F6" s="64"/>
      <c r="G6" s="176" t="s">
        <v>8</v>
      </c>
      <c r="H6" s="332">
        <f>D6*F6</f>
        <v>0</v>
      </c>
      <c r="I6" s="479"/>
      <c r="J6" s="480"/>
      <c r="K6" s="480"/>
      <c r="L6" s="480"/>
      <c r="M6" s="480"/>
      <c r="N6" s="480"/>
      <c r="O6" s="480"/>
    </row>
    <row r="7" spans="1:24" ht="13.5">
      <c r="B7" s="164"/>
      <c r="D7" s="66"/>
      <c r="F7" s="58"/>
      <c r="G7" s="176"/>
    </row>
    <row r="8" spans="1:24" ht="51">
      <c r="A8" s="179" t="s">
        <v>279</v>
      </c>
      <c r="B8" s="223" t="s">
        <v>855</v>
      </c>
      <c r="C8" s="177" t="s">
        <v>9</v>
      </c>
      <c r="D8" s="183">
        <v>9</v>
      </c>
      <c r="E8" s="177" t="s">
        <v>7</v>
      </c>
      <c r="F8" s="64"/>
      <c r="G8" s="176" t="s">
        <v>8</v>
      </c>
      <c r="H8" s="332">
        <f>D8*F8</f>
        <v>0</v>
      </c>
      <c r="I8" s="480"/>
      <c r="J8" s="480"/>
      <c r="K8" s="480"/>
      <c r="L8" s="480"/>
      <c r="M8" s="480"/>
      <c r="N8" s="480"/>
      <c r="O8" s="481">
        <f>SUM(O7:O7)</f>
        <v>0</v>
      </c>
      <c r="P8" s="481">
        <f>SUM(P7:P7)</f>
        <v>0</v>
      </c>
      <c r="Q8" s="481">
        <f>SUM(Q7:Q7)</f>
        <v>0</v>
      </c>
      <c r="R8" s="481">
        <f>Q8+P8+O8</f>
        <v>0</v>
      </c>
      <c r="S8" s="482">
        <f>R8*S7</f>
        <v>0</v>
      </c>
      <c r="T8" s="482">
        <f>S8+T7</f>
        <v>0</v>
      </c>
    </row>
    <row r="9" spans="1:24" ht="13.5" customHeight="1">
      <c r="B9" s="223"/>
      <c r="D9" s="66"/>
      <c r="F9" s="58"/>
      <c r="G9" s="176"/>
      <c r="I9" s="480"/>
      <c r="J9" s="480"/>
      <c r="K9" s="480"/>
      <c r="L9" s="480"/>
      <c r="M9" s="480"/>
      <c r="N9" s="480"/>
      <c r="O9" s="480"/>
    </row>
    <row r="10" spans="1:24" ht="63.75">
      <c r="A10" s="179" t="s">
        <v>301</v>
      </c>
      <c r="B10" s="163" t="s">
        <v>856</v>
      </c>
      <c r="C10" s="177" t="s">
        <v>9</v>
      </c>
      <c r="D10" s="183">
        <v>16</v>
      </c>
      <c r="E10" s="177" t="s">
        <v>7</v>
      </c>
      <c r="F10" s="64"/>
      <c r="G10" s="176" t="s">
        <v>8</v>
      </c>
      <c r="H10" s="332">
        <f>D10*F10</f>
        <v>0</v>
      </c>
      <c r="I10" s="480"/>
      <c r="J10" s="480"/>
      <c r="K10" s="480"/>
      <c r="L10" s="480"/>
      <c r="M10" s="480"/>
      <c r="N10" s="480"/>
      <c r="O10" s="480"/>
    </row>
    <row r="11" spans="1:24" ht="13.5">
      <c r="B11" s="224"/>
      <c r="D11" s="66"/>
      <c r="F11" s="58"/>
      <c r="G11" s="176"/>
    </row>
    <row r="12" spans="1:24" ht="63.75">
      <c r="A12" s="179" t="s">
        <v>328</v>
      </c>
      <c r="B12" s="223" t="s">
        <v>857</v>
      </c>
      <c r="C12" s="177" t="s">
        <v>9</v>
      </c>
      <c r="D12" s="360">
        <v>16</v>
      </c>
      <c r="E12" s="177" t="s">
        <v>7</v>
      </c>
      <c r="F12" s="64"/>
      <c r="G12" s="176" t="s">
        <v>8</v>
      </c>
      <c r="H12" s="332">
        <f>D12*F12</f>
        <v>0</v>
      </c>
      <c r="I12" s="480"/>
      <c r="J12" s="480"/>
      <c r="K12" s="480"/>
      <c r="L12" s="480"/>
      <c r="M12" s="480"/>
      <c r="N12" s="480"/>
      <c r="O12" s="480"/>
    </row>
    <row r="13" spans="1:24" ht="13.5" customHeight="1">
      <c r="B13" s="223"/>
      <c r="D13" s="66"/>
      <c r="F13" s="58"/>
      <c r="G13" s="176"/>
      <c r="I13" s="480"/>
      <c r="J13" s="480"/>
      <c r="K13" s="480"/>
      <c r="L13" s="480"/>
      <c r="M13" s="480"/>
      <c r="N13" s="480"/>
      <c r="O13" s="480"/>
    </row>
    <row r="14" spans="1:24" ht="64.5" thickBot="1">
      <c r="A14" s="368" t="s">
        <v>337</v>
      </c>
      <c r="B14" s="483" t="s">
        <v>858</v>
      </c>
      <c r="C14" s="168" t="s">
        <v>9</v>
      </c>
      <c r="D14" s="387">
        <v>10</v>
      </c>
      <c r="E14" s="168" t="s">
        <v>7</v>
      </c>
      <c r="F14" s="484"/>
      <c r="G14" s="352" t="s">
        <v>8</v>
      </c>
      <c r="H14" s="432">
        <f>D14*F14</f>
        <v>0</v>
      </c>
      <c r="I14" s="480"/>
      <c r="J14" s="480"/>
      <c r="K14" s="480"/>
      <c r="L14" s="480"/>
      <c r="M14" s="480"/>
      <c r="N14" s="480"/>
      <c r="O14" s="480"/>
    </row>
    <row r="15" spans="1:24" ht="14.25" thickBot="1">
      <c r="B15" s="334"/>
      <c r="D15" s="66"/>
      <c r="F15" s="58"/>
      <c r="G15" s="176"/>
      <c r="I15" s="480">
        <v>2.6</v>
      </c>
      <c r="J15" s="480">
        <v>2.65</v>
      </c>
      <c r="K15" s="480">
        <v>2.7</v>
      </c>
      <c r="L15" s="480">
        <v>2.64</v>
      </c>
      <c r="M15" s="480">
        <v>2.6</v>
      </c>
      <c r="N15" s="480">
        <v>2.6</v>
      </c>
      <c r="O15" s="480">
        <v>3.19</v>
      </c>
      <c r="U15" s="485">
        <f>I15+J15+K15+L15+M15+N15+O15+P15+Q15</f>
        <v>18.98</v>
      </c>
      <c r="V15" s="486">
        <f>U15*W15*X15</f>
        <v>1.8980000000000001</v>
      </c>
      <c r="W15" s="174">
        <v>0.4</v>
      </c>
      <c r="X15" s="174">
        <v>0.25</v>
      </c>
    </row>
    <row r="16" spans="1:24" ht="14.25" thickBot="1">
      <c r="B16" s="228"/>
      <c r="D16" s="66"/>
      <c r="F16" s="58"/>
      <c r="G16" s="176"/>
      <c r="I16" s="480"/>
      <c r="J16" s="480"/>
      <c r="K16" s="480"/>
      <c r="L16" s="480"/>
      <c r="M16" s="480"/>
      <c r="N16" s="480"/>
      <c r="O16" s="480"/>
      <c r="P16" s="480"/>
      <c r="Q16" s="480"/>
      <c r="R16" s="480"/>
      <c r="S16" s="480"/>
      <c r="T16" s="480"/>
      <c r="U16" s="485"/>
      <c r="V16" s="486"/>
    </row>
    <row r="17" spans="1:24" s="172" customFormat="1" ht="16.5" thickBot="1">
      <c r="A17" s="487"/>
      <c r="B17" s="488" t="s">
        <v>859</v>
      </c>
      <c r="C17" s="489"/>
      <c r="D17" s="490"/>
      <c r="E17" s="489"/>
      <c r="F17" s="491"/>
      <c r="G17" s="492"/>
      <c r="H17" s="380">
        <f>SUM(H6:H16)</f>
        <v>0</v>
      </c>
      <c r="I17" s="493">
        <v>2.42</v>
      </c>
      <c r="J17" s="493">
        <v>2.63</v>
      </c>
      <c r="K17" s="493">
        <v>2.42</v>
      </c>
      <c r="L17" s="493">
        <v>2.6</v>
      </c>
      <c r="M17" s="493"/>
      <c r="N17" s="493"/>
      <c r="O17" s="493"/>
      <c r="P17" s="493"/>
      <c r="Q17" s="493"/>
      <c r="R17" s="493"/>
      <c r="S17" s="493"/>
      <c r="T17" s="493"/>
      <c r="U17" s="494">
        <f>I17+J17+K17+L17+M17+N17+O17+P17+Q17</f>
        <v>10.07</v>
      </c>
      <c r="V17" s="495">
        <f>U17*W17*X17</f>
        <v>1.0070000000000001</v>
      </c>
      <c r="W17" s="172">
        <v>0.4</v>
      </c>
      <c r="X17" s="172">
        <v>0.25</v>
      </c>
    </row>
    <row r="18" spans="1:24" ht="15.75">
      <c r="B18" s="15"/>
      <c r="C18" s="16"/>
      <c r="D18" s="183"/>
      <c r="E18" s="5"/>
      <c r="F18" s="51"/>
      <c r="G18" s="520"/>
      <c r="H18" s="520"/>
    </row>
    <row r="19" spans="1:24" ht="18">
      <c r="A19" s="260"/>
      <c r="B19" s="496"/>
      <c r="C19" s="497"/>
      <c r="D19" s="498"/>
      <c r="E19" s="499"/>
      <c r="F19" s="500"/>
      <c r="G19" s="501"/>
      <c r="H19" s="502"/>
    </row>
    <row r="20" spans="1:24" ht="18">
      <c r="A20" s="503"/>
      <c r="B20" s="496"/>
      <c r="C20" s="497"/>
      <c r="D20" s="498"/>
      <c r="E20" s="560" t="s">
        <v>234</v>
      </c>
      <c r="F20" s="560"/>
      <c r="G20" s="560"/>
      <c r="H20" s="560"/>
    </row>
    <row r="21" spans="1:24" ht="18">
      <c r="A21" s="503"/>
      <c r="B21" s="496"/>
      <c r="C21" s="497"/>
      <c r="D21" s="498"/>
      <c r="E21" s="497"/>
      <c r="F21" s="504"/>
      <c r="G21" s="505"/>
      <c r="H21" s="506"/>
    </row>
    <row r="22" spans="1:24" ht="18">
      <c r="A22" s="503"/>
      <c r="B22" s="496"/>
      <c r="C22" s="497"/>
      <c r="D22" s="498"/>
      <c r="E22" s="497"/>
      <c r="F22" s="504"/>
      <c r="G22" s="505"/>
      <c r="H22" s="506"/>
    </row>
  </sheetData>
  <mergeCells count="4">
    <mergeCell ref="A1:H1"/>
    <mergeCell ref="A2:H2"/>
    <mergeCell ref="G18:H18"/>
    <mergeCell ref="E20:H20"/>
  </mergeCells>
  <pageMargins left="0.7" right="0.7" top="0.75" bottom="0.75" header="0.3" footer="0.3"/>
  <pageSetup scale="96"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3"/>
  <sheetViews>
    <sheetView view="pageBreakPreview" zoomScale="95" zoomScaleSheetLayoutView="95" workbookViewId="0">
      <selection activeCell="I13" sqref="I13:I20"/>
    </sheetView>
  </sheetViews>
  <sheetFormatPr defaultRowHeight="12.75"/>
  <cols>
    <col min="4" max="4" width="13.1640625" customWidth="1"/>
    <col min="6" max="6" width="14.33203125" customWidth="1"/>
    <col min="7" max="7" width="17.1640625" customWidth="1"/>
    <col min="8" max="8" width="24.6640625" customWidth="1"/>
    <col min="9" max="9" width="23.83203125" style="508" customWidth="1"/>
    <col min="11" max="11" width="19" style="508" customWidth="1"/>
  </cols>
  <sheetData>
    <row r="3" spans="1:11" s="174" customFormat="1" ht="23.25">
      <c r="A3" s="122" t="s">
        <v>188</v>
      </c>
      <c r="B3" s="109"/>
      <c r="C3" s="109"/>
      <c r="D3" s="109"/>
      <c r="E3" s="177"/>
      <c r="F3" s="182"/>
      <c r="G3" s="177"/>
      <c r="H3" s="178"/>
      <c r="I3" s="508"/>
      <c r="K3" s="508"/>
    </row>
    <row r="4" spans="1:11" s="174" customFormat="1" ht="18">
      <c r="A4" s="14"/>
      <c r="B4" s="11"/>
      <c r="C4" s="180"/>
      <c r="D4" s="180"/>
      <c r="E4" s="177"/>
      <c r="F4" s="182"/>
      <c r="G4" s="177"/>
      <c r="H4" s="178"/>
      <c r="I4" s="508"/>
      <c r="K4" s="508"/>
    </row>
    <row r="5" spans="1:11" s="174" customFormat="1" ht="15.75">
      <c r="A5" s="110">
        <v>1</v>
      </c>
      <c r="B5" s="111" t="s">
        <v>271</v>
      </c>
      <c r="C5" s="112"/>
      <c r="D5" s="113"/>
      <c r="E5" s="114"/>
      <c r="F5" s="115"/>
      <c r="G5" s="114"/>
      <c r="H5" s="116">
        <f>ARH!H376</f>
        <v>0</v>
      </c>
      <c r="I5" s="508"/>
      <c r="K5" s="508"/>
    </row>
    <row r="6" spans="1:11" s="174" customFormat="1" ht="15.75">
      <c r="A6" s="110">
        <v>2</v>
      </c>
      <c r="B6" s="117" t="s">
        <v>241</v>
      </c>
      <c r="C6" s="112"/>
      <c r="D6" s="113"/>
      <c r="E6" s="114"/>
      <c r="F6" s="115"/>
      <c r="G6" s="114"/>
      <c r="H6" s="116">
        <f>VIK!H108</f>
        <v>0</v>
      </c>
      <c r="I6" s="508"/>
      <c r="K6" s="508"/>
    </row>
    <row r="7" spans="1:11" s="174" customFormat="1" ht="16.5" customHeight="1">
      <c r="A7" s="110">
        <v>3</v>
      </c>
      <c r="B7" s="561" t="s">
        <v>269</v>
      </c>
      <c r="C7" s="561"/>
      <c r="D7" s="561"/>
      <c r="E7" s="561"/>
      <c r="F7" s="561"/>
      <c r="G7" s="114"/>
      <c r="H7" s="116">
        <f>Elektro!L129</f>
        <v>0</v>
      </c>
      <c r="I7" s="508"/>
      <c r="K7" s="508"/>
    </row>
    <row r="8" spans="1:11" s="174" customFormat="1" ht="15.75">
      <c r="A8" s="119" t="s">
        <v>242</v>
      </c>
      <c r="B8" s="120" t="s">
        <v>270</v>
      </c>
      <c r="C8" s="112"/>
      <c r="D8" s="113"/>
      <c r="E8" s="114"/>
      <c r="F8" s="115"/>
      <c r="G8" s="114"/>
      <c r="H8" s="116">
        <f>Telekom.!H158</f>
        <v>0</v>
      </c>
      <c r="I8" s="508"/>
      <c r="K8" s="508"/>
    </row>
    <row r="9" spans="1:11" s="174" customFormat="1" ht="15.75">
      <c r="A9" s="119" t="s">
        <v>243</v>
      </c>
      <c r="B9" s="120" t="s">
        <v>268</v>
      </c>
      <c r="C9" s="112"/>
      <c r="D9" s="113"/>
      <c r="E9" s="114"/>
      <c r="F9" s="115"/>
      <c r="G9" s="114"/>
      <c r="H9" s="116">
        <f>'Dojava pozara'!H39</f>
        <v>0</v>
      </c>
      <c r="I9" s="508"/>
      <c r="K9" s="508"/>
    </row>
    <row r="10" spans="1:11" s="174" customFormat="1" ht="15.75">
      <c r="A10" s="119" t="s">
        <v>244</v>
      </c>
      <c r="B10" s="120" t="s">
        <v>267</v>
      </c>
      <c r="C10" s="112"/>
      <c r="D10" s="113"/>
      <c r="E10" s="114"/>
      <c r="F10" s="115"/>
      <c r="G10" s="114"/>
      <c r="H10" s="116">
        <f>Masinske!H331</f>
        <v>0</v>
      </c>
      <c r="I10" s="508"/>
      <c r="K10" s="508"/>
    </row>
    <row r="11" spans="1:11" s="174" customFormat="1" ht="15.75">
      <c r="A11" s="119" t="s">
        <v>245</v>
      </c>
      <c r="B11" s="117" t="s">
        <v>266</v>
      </c>
      <c r="C11" s="112"/>
      <c r="D11" s="113"/>
      <c r="E11" s="114"/>
      <c r="F11" s="115"/>
      <c r="G11" s="114"/>
      <c r="H11" s="116">
        <f>'Uredj. terena'!F86</f>
        <v>0</v>
      </c>
      <c r="I11" s="508"/>
      <c r="K11" s="508"/>
    </row>
    <row r="12" spans="1:11" s="174" customFormat="1" ht="15.75">
      <c r="A12" s="124" t="s">
        <v>246</v>
      </c>
      <c r="B12" s="125" t="s">
        <v>265</v>
      </c>
      <c r="C12" s="126"/>
      <c r="D12" s="127"/>
      <c r="E12" s="128"/>
      <c r="F12" s="129"/>
      <c r="G12" s="128"/>
      <c r="H12" s="130">
        <f>'Zastita od pozara'!H17</f>
        <v>0</v>
      </c>
      <c r="I12" s="508"/>
      <c r="K12" s="508"/>
    </row>
    <row r="13" spans="1:11" s="174" customFormat="1" ht="18">
      <c r="A13" s="180"/>
      <c r="B13" s="562" t="s">
        <v>272</v>
      </c>
      <c r="C13" s="562"/>
      <c r="D13" s="562"/>
      <c r="E13" s="562"/>
      <c r="F13" s="562"/>
      <c r="G13" s="562"/>
      <c r="H13" s="116">
        <f>SUM(H5:H12)</f>
        <v>0</v>
      </c>
      <c r="I13" s="508"/>
      <c r="K13" s="508"/>
    </row>
    <row r="14" spans="1:11" ht="15.75">
      <c r="B14" s="563" t="s">
        <v>273</v>
      </c>
      <c r="C14" s="563"/>
      <c r="D14" s="563"/>
      <c r="E14" s="563"/>
      <c r="F14" s="563"/>
      <c r="G14" s="563"/>
      <c r="H14" s="198">
        <f>H13*0.2</f>
        <v>0</v>
      </c>
    </row>
    <row r="15" spans="1:11" ht="15.75">
      <c r="B15" s="564" t="s">
        <v>274</v>
      </c>
      <c r="C15" s="564"/>
      <c r="D15" s="564"/>
      <c r="E15" s="564"/>
      <c r="F15" s="564"/>
      <c r="G15" s="564"/>
      <c r="H15" s="116">
        <f>H13+H14</f>
        <v>0</v>
      </c>
    </row>
    <row r="19" spans="2:11">
      <c r="G19" s="174" t="s">
        <v>276</v>
      </c>
    </row>
    <row r="20" spans="2:11" s="174" customFormat="1">
      <c r="I20" s="508"/>
      <c r="K20" s="508"/>
    </row>
    <row r="22" spans="2:11">
      <c r="B22" s="566" t="s">
        <v>275</v>
      </c>
      <c r="C22" s="566"/>
      <c r="D22" s="566"/>
      <c r="E22" s="566"/>
      <c r="G22" s="199"/>
      <c r="H22" s="199"/>
    </row>
    <row r="23" spans="2:11">
      <c r="B23" s="566"/>
      <c r="C23" s="566"/>
      <c r="D23" s="566"/>
      <c r="E23" s="566"/>
      <c r="G23" s="565" t="s">
        <v>234</v>
      </c>
      <c r="H23" s="565"/>
    </row>
  </sheetData>
  <mergeCells count="6">
    <mergeCell ref="B7:F7"/>
    <mergeCell ref="B13:G13"/>
    <mergeCell ref="B14:G14"/>
    <mergeCell ref="B15:G15"/>
    <mergeCell ref="G23:H23"/>
    <mergeCell ref="B22:E2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ARH</vt:lpstr>
      <vt:lpstr>VIK</vt:lpstr>
      <vt:lpstr>Elektro</vt:lpstr>
      <vt:lpstr>Telekom.</vt:lpstr>
      <vt:lpstr>Dojava pozara</vt:lpstr>
      <vt:lpstr>Masinske</vt:lpstr>
      <vt:lpstr>Uredj. terena</vt:lpstr>
      <vt:lpstr>Zastita od pozara</vt:lpstr>
      <vt:lpstr>REKAPITUALACIJA</vt:lpstr>
      <vt:lpstr>ARH!Print_Area</vt:lpstr>
      <vt:lpstr>Elektro!Print_Area</vt:lpstr>
      <vt:lpstr>Masinske!Print_Area</vt:lpstr>
      <vt:lpstr>REKAPITUALACIJA!Print_Area</vt:lpstr>
      <vt:lpstr>Telekom.!Print_Area</vt:lpstr>
    </vt:vector>
  </TitlesOfParts>
  <Company>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dc:creator>
  <cp:lastModifiedBy>Snežana SK. Kostić</cp:lastModifiedBy>
  <cp:lastPrinted>2018-06-28T11:49:14Z</cp:lastPrinted>
  <dcterms:created xsi:type="dcterms:W3CDTF">2011-04-15T06:28:17Z</dcterms:created>
  <dcterms:modified xsi:type="dcterms:W3CDTF">2018-07-06T09:19:23Z</dcterms:modified>
</cp:coreProperties>
</file>